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'Дашборд'!$A$57:$A$87</f>
            </numRef>
          </cat>
          <val>
            <numRef>
              <f>'Дашборд'!$C$57:$C$87</f>
            </numRef>
          </val>
        </ser>
        <ser>
          <idx val="1"/>
          <order val="1"/>
          <tx>
            <strRef>
              <f>'Дашборд'!D56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'Дашборд'!$A$57:$A$87</f>
            </numRef>
          </cat>
          <val>
            <numRef>
              <f>'Дашборд'!$D$57:$D$87</f>
            </numRef>
          </val>
        </ser>
        <ser>
          <idx val="2"/>
          <order val="2"/>
          <tx>
            <strRef>
              <f>'Дашборд'!E56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'Дашборд'!$A$57:$A$87</f>
            </numRef>
          </cat>
          <val>
            <numRef>
              <f>'Дашборд'!$E$57:$E$87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4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31.01.2026</t>
        </is>
      </c>
    </row>
    <row r="2">
      <c r="E2" t="inlineStr">
        <is>
          <t>Период: 02.01.2026 — 31.01.2026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1580</v>
      </c>
      <c r="F7" s="7" t="n">
        <v>1</v>
      </c>
      <c r="G7" s="7" t="n">
        <v>0</v>
      </c>
      <c r="H7" s="7" t="n">
        <v>0</v>
      </c>
      <c r="I7" s="7" t="n">
        <v>2</v>
      </c>
      <c r="J7" s="7" t="n">
        <v>6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5058.75</v>
      </c>
      <c r="P7" s="7" t="n">
        <v>3</v>
      </c>
      <c r="Q7" s="7" t="n">
        <v>0</v>
      </c>
      <c r="R7" s="7" t="n">
        <v>0</v>
      </c>
      <c r="S7" s="7" t="n">
        <v>2</v>
      </c>
      <c r="T7" s="7" t="n">
        <v>6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6503.75</v>
      </c>
      <c r="Z7" s="7" t="n">
        <v>5</v>
      </c>
      <c r="AA7" s="7" t="n">
        <v>990</v>
      </c>
      <c r="AB7" s="7" t="n">
        <v>1</v>
      </c>
      <c r="AC7" s="7" t="n">
        <v>3</v>
      </c>
      <c r="AD7" s="7" t="n">
        <v>6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7933</v>
      </c>
      <c r="AJ7" s="7" t="n">
        <v>5</v>
      </c>
      <c r="AK7" s="7" t="n">
        <v>990</v>
      </c>
      <c r="AL7" s="7" t="n">
        <v>1</v>
      </c>
      <c r="AM7" s="7" t="n">
        <v>1</v>
      </c>
      <c r="AN7" s="7" t="n">
        <v>6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4740.5</v>
      </c>
      <c r="AT7" s="7" t="n">
        <v>3</v>
      </c>
      <c r="AU7" s="7" t="n">
        <v>990</v>
      </c>
      <c r="AV7" s="7" t="n">
        <v>1</v>
      </c>
      <c r="AW7" s="7" t="n">
        <v>0</v>
      </c>
      <c r="AX7" s="7" t="n">
        <v>3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1028.071428571429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2024-02-01</t>
        </is>
      </c>
      <c r="C8" s="6" t="inlineStr">
        <is>
          <t>ПТ</t>
        </is>
      </c>
      <c r="D8" s="6" t="inlineStr">
        <is>
          <t>Важенина Ксения Александровна</t>
        </is>
      </c>
      <c r="E8" s="7" t="n">
        <v>1645</v>
      </c>
      <c r="F8" s="7" t="n">
        <v>1</v>
      </c>
      <c r="G8" s="7" t="n">
        <v>0</v>
      </c>
      <c r="H8" s="7" t="n">
        <v>0</v>
      </c>
      <c r="I8" s="7" t="n">
        <v>1</v>
      </c>
      <c r="J8" s="7" t="n">
        <v>5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6382.5</v>
      </c>
      <c r="P8" s="7" t="n">
        <v>4</v>
      </c>
      <c r="Q8" s="7" t="n">
        <v>0</v>
      </c>
      <c r="R8" s="7" t="n">
        <v>0</v>
      </c>
      <c r="S8" s="7" t="n">
        <v>1</v>
      </c>
      <c r="T8" s="7" t="n">
        <v>5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4802.5</v>
      </c>
      <c r="Z8" s="7" t="n">
        <v>3</v>
      </c>
      <c r="AA8" s="7" t="n">
        <v>0</v>
      </c>
      <c r="AB8" s="7" t="n">
        <v>0</v>
      </c>
      <c r="AC8" s="7" t="n">
        <v>2</v>
      </c>
      <c r="AD8" s="7" t="n">
        <v>5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6377.5</v>
      </c>
      <c r="AJ8" s="7" t="n">
        <v>4</v>
      </c>
      <c r="AK8" s="7" t="n">
        <v>0</v>
      </c>
      <c r="AL8" s="7" t="n">
        <v>0</v>
      </c>
      <c r="AM8" s="7" t="n">
        <v>0</v>
      </c>
      <c r="AN8" s="7" t="n">
        <v>5</v>
      </c>
      <c r="AO8" s="7">
        <f>ROUND(AN8*BP8/100,0)*100</f>
        <v/>
      </c>
      <c r="AP8" s="7" t="n">
        <v>0</v>
      </c>
      <c r="AQ8" s="7">
        <f>AI8-AO8</f>
        <v/>
      </c>
      <c r="AR8" s="7" t="n">
        <v>1</v>
      </c>
      <c r="AS8" s="7" t="n">
        <v>1610</v>
      </c>
      <c r="AT8" s="7" t="n">
        <v>1</v>
      </c>
      <c r="AU8" s="7" t="n">
        <v>0</v>
      </c>
      <c r="AV8" s="7" t="n">
        <v>0</v>
      </c>
      <c r="AW8" s="7" t="n">
        <v>1</v>
      </c>
      <c r="AX8" s="7" t="n">
        <v>2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1391.704545454545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2025-12-27</t>
        </is>
      </c>
      <c r="C9" s="6" t="inlineStr">
        <is>
          <t>ПТ</t>
        </is>
      </c>
      <c r="D9" s="6" t="inlineStr">
        <is>
          <t>Демошкевич София Александровна</t>
        </is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1</v>
      </c>
      <c r="J9" s="7" t="n">
        <v>3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0</v>
      </c>
      <c r="R9" s="7" t="n">
        <v>0</v>
      </c>
      <c r="S9" s="7" t="n">
        <v>2</v>
      </c>
      <c r="T9" s="7" t="n">
        <v>3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990</v>
      </c>
      <c r="AB9" s="7" t="n">
        <v>1</v>
      </c>
      <c r="AC9" s="7" t="n">
        <v>7</v>
      </c>
      <c r="AD9" s="7" t="n">
        <v>3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3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1</v>
      </c>
      <c r="AX9" s="7" t="n">
        <v>1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82.5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2019-07-07</t>
        </is>
      </c>
      <c r="C10" s="6" t="inlineStr">
        <is>
          <t>ТВК</t>
        </is>
      </c>
      <c r="D10" s="6" t="inlineStr">
        <is>
          <t>Егиазарян Эльмира Яновна</t>
        </is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5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11374.4</v>
      </c>
      <c r="P10" s="7" t="n">
        <v>5</v>
      </c>
      <c r="Q10" s="7" t="n">
        <v>0</v>
      </c>
      <c r="R10" s="7" t="n">
        <v>0</v>
      </c>
      <c r="S10" s="7" t="n">
        <v>0</v>
      </c>
      <c r="T10" s="7" t="n">
        <v>5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18264.4</v>
      </c>
      <c r="Z10" s="7" t="n">
        <v>9</v>
      </c>
      <c r="AA10" s="7" t="n">
        <v>0</v>
      </c>
      <c r="AB10" s="7" t="n">
        <v>0</v>
      </c>
      <c r="AC10" s="7" t="n">
        <v>0</v>
      </c>
      <c r="AD10" s="7" t="n">
        <v>5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14001</v>
      </c>
      <c r="AJ10" s="7" t="n">
        <v>6</v>
      </c>
      <c r="AK10" s="7" t="n">
        <v>0</v>
      </c>
      <c r="AL10" s="7" t="n">
        <v>0</v>
      </c>
      <c r="AM10" s="7" t="n">
        <v>0</v>
      </c>
      <c r="AN10" s="7" t="n">
        <v>5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2410</v>
      </c>
      <c r="AT10" s="7" t="n">
        <v>1</v>
      </c>
      <c r="AU10" s="7" t="n">
        <v>0</v>
      </c>
      <c r="AV10" s="7" t="n">
        <v>0</v>
      </c>
      <c r="AW10" s="7" t="n">
        <v>0</v>
      </c>
      <c r="AX10" s="7" t="n">
        <v>2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2192.847619047619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2025-08-01</t>
        </is>
      </c>
      <c r="C11" s="6" t="inlineStr">
        <is>
          <t>МТ</t>
        </is>
      </c>
      <c r="D11" s="6" t="inlineStr">
        <is>
          <t>Ершов Данил Викторович</t>
        </is>
      </c>
      <c r="E11" s="7" t="n">
        <v>12712</v>
      </c>
      <c r="F11" s="7" t="n">
        <v>8</v>
      </c>
      <c r="G11" s="7" t="n">
        <v>0</v>
      </c>
      <c r="H11" s="7" t="n">
        <v>0</v>
      </c>
      <c r="I11" s="7" t="n">
        <v>0</v>
      </c>
      <c r="J11" s="7" t="n">
        <v>14</v>
      </c>
      <c r="K11" s="7">
        <f>ROUND(J11*BP11/100,0)*100</f>
        <v/>
      </c>
      <c r="L11" s="7" t="n">
        <v>0</v>
      </c>
      <c r="M11" s="7">
        <f>E11-K11</f>
        <v/>
      </c>
      <c r="N11" s="7" t="n">
        <v>1</v>
      </c>
      <c r="O11" s="7" t="n">
        <v>19297</v>
      </c>
      <c r="P11" s="7" t="n">
        <v>12</v>
      </c>
      <c r="Q11" s="7" t="n">
        <v>0</v>
      </c>
      <c r="R11" s="7" t="n">
        <v>0</v>
      </c>
      <c r="S11" s="7" t="n">
        <v>1</v>
      </c>
      <c r="T11" s="7" t="n">
        <v>14</v>
      </c>
      <c r="U11" s="7">
        <f>ROUND(T11*BP11/100,0)*100</f>
        <v/>
      </c>
      <c r="V11" s="7" t="n">
        <v>0</v>
      </c>
      <c r="W11" s="7">
        <f>O11-U11</f>
        <v/>
      </c>
      <c r="X11" s="7" t="n">
        <v>1</v>
      </c>
      <c r="Y11" s="7" t="n">
        <v>15475</v>
      </c>
      <c r="Z11" s="7" t="n">
        <v>10</v>
      </c>
      <c r="AA11" s="7" t="n">
        <v>0</v>
      </c>
      <c r="AB11" s="7" t="n">
        <v>0</v>
      </c>
      <c r="AC11" s="7" t="n">
        <v>2</v>
      </c>
      <c r="AD11" s="7" t="n">
        <v>14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1</v>
      </c>
      <c r="AI11" s="7" t="n">
        <v>25525</v>
      </c>
      <c r="AJ11" s="7" t="n">
        <v>16</v>
      </c>
      <c r="AK11" s="7" t="n">
        <v>0</v>
      </c>
      <c r="AL11" s="7" t="n">
        <v>0</v>
      </c>
      <c r="AM11" s="7" t="n">
        <v>3</v>
      </c>
      <c r="AN11" s="7" t="n">
        <v>14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5957</v>
      </c>
      <c r="AT11" s="7" t="n">
        <v>4</v>
      </c>
      <c r="AU11" s="7" t="n">
        <v>0</v>
      </c>
      <c r="AV11" s="7" t="n">
        <v>0</v>
      </c>
      <c r="AW11" s="7" t="n">
        <v>1</v>
      </c>
      <c r="AX11" s="7" t="n">
        <v>6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1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1443.377049180328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2025-05-15</t>
        </is>
      </c>
      <c r="C12" s="6" t="inlineStr">
        <is>
          <t>ПТ</t>
        </is>
      </c>
      <c r="D12" s="6" t="inlineStr">
        <is>
          <t>Зинченко Лидия Ивановна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6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1575</v>
      </c>
      <c r="P12" s="7" t="n">
        <v>1</v>
      </c>
      <c r="Q12" s="7" t="n">
        <v>0</v>
      </c>
      <c r="R12" s="7" t="n">
        <v>0</v>
      </c>
      <c r="S12" s="7" t="n">
        <v>0</v>
      </c>
      <c r="T12" s="7" t="n">
        <v>6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12267.5</v>
      </c>
      <c r="Z12" s="7" t="n">
        <v>8</v>
      </c>
      <c r="AA12" s="7" t="n">
        <v>0</v>
      </c>
      <c r="AB12" s="7" t="n">
        <v>0</v>
      </c>
      <c r="AC12" s="7" t="n">
        <v>2</v>
      </c>
      <c r="AD12" s="7" t="n">
        <v>6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9173.5</v>
      </c>
      <c r="AJ12" s="7" t="n">
        <v>6</v>
      </c>
      <c r="AK12" s="7" t="n">
        <v>0</v>
      </c>
      <c r="AL12" s="7" t="n">
        <v>0</v>
      </c>
      <c r="AM12" s="7" t="n">
        <v>3</v>
      </c>
      <c r="AN12" s="7" t="n">
        <v>6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1</v>
      </c>
      <c r="AS12" s="7" t="n">
        <v>7686</v>
      </c>
      <c r="AT12" s="7" t="n">
        <v>5</v>
      </c>
      <c r="AU12" s="7" t="n">
        <v>0</v>
      </c>
      <c r="AV12" s="7" t="n">
        <v>0</v>
      </c>
      <c r="AW12" s="7" t="n">
        <v>2</v>
      </c>
      <c r="AX12" s="7" t="n">
        <v>3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1175.428571428571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2025-08-01</t>
        </is>
      </c>
      <c r="C13" s="6" t="inlineStr">
        <is>
          <t>ПТ</t>
        </is>
      </c>
      <c r="D13" s="6" t="inlineStr">
        <is>
          <t>Корнеев Иван Викторович</t>
        </is>
      </c>
      <c r="E13" s="7" t="n">
        <v>7731.5</v>
      </c>
      <c r="F13" s="7" t="n">
        <v>5</v>
      </c>
      <c r="G13" s="7" t="n">
        <v>0</v>
      </c>
      <c r="H13" s="7" t="n">
        <v>0</v>
      </c>
      <c r="I13" s="7" t="n">
        <v>0</v>
      </c>
      <c r="J13" s="7" t="n">
        <v>20</v>
      </c>
      <c r="K13" s="7">
        <f>ROUND(J13*BP13/100,0)*100</f>
        <v/>
      </c>
      <c r="L13" s="7" t="n">
        <v>0</v>
      </c>
      <c r="M13" s="7">
        <f>E13-K13</f>
        <v/>
      </c>
      <c r="N13" s="7" t="n">
        <v>1</v>
      </c>
      <c r="O13" s="7" t="n">
        <v>19081.5</v>
      </c>
      <c r="P13" s="7" t="n">
        <v>13</v>
      </c>
      <c r="Q13" s="7" t="n">
        <v>0</v>
      </c>
      <c r="R13" s="7" t="n">
        <v>0</v>
      </c>
      <c r="S13" s="7" t="n">
        <v>6</v>
      </c>
      <c r="T13" s="7" t="n">
        <v>20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29028.5</v>
      </c>
      <c r="Z13" s="7" t="n">
        <v>20</v>
      </c>
      <c r="AA13" s="7" t="n">
        <v>0</v>
      </c>
      <c r="AB13" s="7" t="n">
        <v>0</v>
      </c>
      <c r="AC13" s="7" t="n">
        <v>5</v>
      </c>
      <c r="AD13" s="7" t="n">
        <v>20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23271.5</v>
      </c>
      <c r="AJ13" s="7" t="n">
        <v>18</v>
      </c>
      <c r="AK13" s="7" t="n">
        <v>0</v>
      </c>
      <c r="AL13" s="7" t="n">
        <v>0</v>
      </c>
      <c r="AM13" s="7" t="n">
        <v>4</v>
      </c>
      <c r="AN13" s="7" t="n">
        <v>20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5</v>
      </c>
      <c r="AS13" s="7" t="n">
        <v>20552.5</v>
      </c>
      <c r="AT13" s="7" t="n">
        <v>13</v>
      </c>
      <c r="AU13" s="7" t="n">
        <v>0</v>
      </c>
      <c r="AV13" s="7" t="n">
        <v>0</v>
      </c>
      <c r="AW13" s="7" t="n">
        <v>0</v>
      </c>
      <c r="AX13" s="7" t="n">
        <v>9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1270.727777777778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2026-01-02</t>
        </is>
      </c>
      <c r="C14" s="6" t="inlineStr">
        <is>
          <t>ПТ</t>
        </is>
      </c>
      <c r="D14" s="6" t="inlineStr">
        <is>
          <t>Налобина Дарья Евгеньевна</t>
        </is>
      </c>
      <c r="E14" s="7" t="n">
        <v>3797.5</v>
      </c>
      <c r="F14" s="7" t="n">
        <v>2</v>
      </c>
      <c r="G14" s="7" t="n">
        <v>0</v>
      </c>
      <c r="H14" s="7" t="n">
        <v>0</v>
      </c>
      <c r="I14" s="7" t="n">
        <v>0</v>
      </c>
      <c r="J14" s="7" t="n">
        <v>1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5696.25</v>
      </c>
      <c r="P14" s="7" t="n">
        <v>3</v>
      </c>
      <c r="Q14" s="7" t="n">
        <v>0</v>
      </c>
      <c r="R14" s="7" t="n">
        <v>0</v>
      </c>
      <c r="S14" s="7" t="n">
        <v>0</v>
      </c>
      <c r="T14" s="7" t="n">
        <v>1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0</v>
      </c>
      <c r="Z14" s="7" t="n">
        <v>0</v>
      </c>
      <c r="AA14" s="7" t="n">
        <v>0</v>
      </c>
      <c r="AB14" s="7" t="n">
        <v>0</v>
      </c>
      <c r="AC14" s="7" t="n">
        <v>0</v>
      </c>
      <c r="AD14" s="7" t="n">
        <v>1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0</v>
      </c>
      <c r="AM14" s="7" t="n">
        <v>0</v>
      </c>
      <c r="AN14" s="7" t="n">
        <v>1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0</v>
      </c>
      <c r="AT14" s="7" t="n">
        <v>0</v>
      </c>
      <c r="AU14" s="7" t="n">
        <v>0</v>
      </c>
      <c r="AV14" s="7" t="n">
        <v>0</v>
      </c>
      <c r="AW14" s="7" t="n">
        <v>0</v>
      </c>
      <c r="AX14" s="7" t="n">
        <v>0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1898.75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>
        <is>
          <t>2026-01-02</t>
        </is>
      </c>
      <c r="C15" s="6" t="inlineStr">
        <is>
          <t>ПТ</t>
        </is>
      </c>
      <c r="D15" s="6" t="inlineStr">
        <is>
          <t>Пирогов Илья Дмитриевич</t>
        </is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9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6670.5</v>
      </c>
      <c r="P15" s="7" t="n">
        <v>5</v>
      </c>
      <c r="Q15" s="7" t="n">
        <v>0</v>
      </c>
      <c r="R15" s="7" t="n">
        <v>0</v>
      </c>
      <c r="S15" s="7" t="n">
        <v>0</v>
      </c>
      <c r="T15" s="7" t="n">
        <v>9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8252.5</v>
      </c>
      <c r="Z15" s="7" t="n">
        <v>8</v>
      </c>
      <c r="AA15" s="7" t="n">
        <v>0</v>
      </c>
      <c r="AB15" s="7" t="n">
        <v>0</v>
      </c>
      <c r="AC15" s="7" t="n">
        <v>0</v>
      </c>
      <c r="AD15" s="7" t="n">
        <v>9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1</v>
      </c>
      <c r="AI15" s="7" t="n">
        <v>11388</v>
      </c>
      <c r="AJ15" s="7" t="n">
        <v>10</v>
      </c>
      <c r="AK15" s="7" t="n">
        <v>0</v>
      </c>
      <c r="AL15" s="7" t="n">
        <v>0</v>
      </c>
      <c r="AM15" s="7" t="n">
        <v>2</v>
      </c>
      <c r="AN15" s="7" t="n">
        <v>9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3</v>
      </c>
      <c r="AS15" s="7" t="n">
        <v>10635</v>
      </c>
      <c r="AT15" s="7" t="n">
        <v>7</v>
      </c>
      <c r="AU15" s="7" t="n">
        <v>0</v>
      </c>
      <c r="AV15" s="7" t="n">
        <v>0</v>
      </c>
      <c r="AW15" s="7" t="n">
        <v>1</v>
      </c>
      <c r="AX15" s="7" t="n">
        <v>4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1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1278.352564102564</v>
      </c>
      <c r="BQ15" s="7">
        <f>BO15/31*31</f>
        <v/>
      </c>
      <c r="BR15" s="7">
        <f>IFERROR(BL15/BE15,0)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Рочев Игорь Алексеевич</t>
        </is>
      </c>
      <c r="E16" s="7" t="n">
        <v>28401.17</v>
      </c>
      <c r="F16" s="7" t="n">
        <v>14</v>
      </c>
      <c r="G16" s="7" t="n">
        <v>0</v>
      </c>
      <c r="H16" s="7" t="n">
        <v>0</v>
      </c>
      <c r="I16" s="7" t="n">
        <v>0</v>
      </c>
      <c r="J16" s="7" t="n">
        <v>23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34325.14999999999</v>
      </c>
      <c r="P16" s="7" t="n">
        <v>21</v>
      </c>
      <c r="Q16" s="7" t="n">
        <v>0</v>
      </c>
      <c r="R16" s="7" t="n">
        <v>0</v>
      </c>
      <c r="S16" s="7" t="n">
        <v>0</v>
      </c>
      <c r="T16" s="7" t="n">
        <v>23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38707.83</v>
      </c>
      <c r="Z16" s="7" t="n">
        <v>22</v>
      </c>
      <c r="AA16" s="7" t="n">
        <v>0</v>
      </c>
      <c r="AB16" s="7" t="n">
        <v>0</v>
      </c>
      <c r="AC16" s="7" t="n">
        <v>1</v>
      </c>
      <c r="AD16" s="7" t="n">
        <v>23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2</v>
      </c>
      <c r="AI16" s="7" t="n">
        <v>56907.5</v>
      </c>
      <c r="AJ16" s="7" t="n">
        <v>26</v>
      </c>
      <c r="AK16" s="7" t="n">
        <v>0</v>
      </c>
      <c r="AL16" s="7" t="n">
        <v>0</v>
      </c>
      <c r="AM16" s="7" t="n">
        <v>0</v>
      </c>
      <c r="AN16" s="7" t="n">
        <v>23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3</v>
      </c>
      <c r="AS16" s="7" t="n">
        <v>30744.5</v>
      </c>
      <c r="AT16" s="7" t="n">
        <v>14</v>
      </c>
      <c r="AU16" s="7" t="n">
        <v>0</v>
      </c>
      <c r="AV16" s="7" t="n">
        <v>0</v>
      </c>
      <c r="AW16" s="7" t="n">
        <v>0</v>
      </c>
      <c r="AX16" s="7" t="n">
        <v>10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1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1998.94951923077</v>
      </c>
      <c r="BQ16" s="7">
        <f>BO16/31*31</f>
        <v/>
      </c>
      <c r="BR16" s="7">
        <f>IFERROR(BL16/BE16,0)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Симон Артём Андреевич</t>
        </is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2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4</v>
      </c>
      <c r="T17" s="7" t="n">
        <v>2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1750</v>
      </c>
      <c r="Z17" s="7" t="n">
        <v>1</v>
      </c>
      <c r="AA17" s="7" t="n">
        <v>0</v>
      </c>
      <c r="AB17" s="7" t="n">
        <v>0</v>
      </c>
      <c r="AC17" s="7" t="n">
        <v>1</v>
      </c>
      <c r="AD17" s="7" t="n">
        <v>2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1750</v>
      </c>
      <c r="AJ17" s="7" t="n">
        <v>1</v>
      </c>
      <c r="AK17" s="7" t="n">
        <v>0</v>
      </c>
      <c r="AL17" s="7" t="n">
        <v>0</v>
      </c>
      <c r="AM17" s="7" t="n">
        <v>0</v>
      </c>
      <c r="AN17" s="7" t="n">
        <v>2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1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500</v>
      </c>
      <c r="BQ17" s="7">
        <f>BO17/31*31</f>
        <v/>
      </c>
      <c r="BR17" s="7">
        <f>IFERROR(BL17/BE17,0)</f>
        <v/>
      </c>
    </row>
    <row r="18">
      <c r="A18" s="6" t="n">
        <v>12</v>
      </c>
      <c r="B18" s="6" t="inlineStr">
        <is>
          <t>2026-01-02</t>
        </is>
      </c>
      <c r="C18" s="6" t="inlineStr">
        <is>
          <t>ПТ</t>
        </is>
      </c>
      <c r="D18" s="6" t="inlineStr">
        <is>
          <t>Ставертий Глеб Владимирович</t>
        </is>
      </c>
      <c r="E18" s="7" t="n">
        <v>0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7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1480.5</v>
      </c>
      <c r="P18" s="7" t="n">
        <v>2</v>
      </c>
      <c r="Q18" s="7" t="n">
        <v>1980</v>
      </c>
      <c r="R18" s="7" t="n">
        <v>2</v>
      </c>
      <c r="S18" s="7" t="n">
        <v>1</v>
      </c>
      <c r="T18" s="7" t="n">
        <v>7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4441.5</v>
      </c>
      <c r="Z18" s="7" t="n">
        <v>3</v>
      </c>
      <c r="AA18" s="7" t="n">
        <v>990</v>
      </c>
      <c r="AB18" s="7" t="n">
        <v>1</v>
      </c>
      <c r="AC18" s="7" t="n">
        <v>10</v>
      </c>
      <c r="AD18" s="7" t="n">
        <v>7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2961</v>
      </c>
      <c r="AJ18" s="7" t="n">
        <v>2</v>
      </c>
      <c r="AK18" s="7" t="n">
        <v>4950</v>
      </c>
      <c r="AL18" s="7" t="n">
        <v>5</v>
      </c>
      <c r="AM18" s="7" t="n">
        <v>0</v>
      </c>
      <c r="AN18" s="7" t="n">
        <v>7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1480.5</v>
      </c>
      <c r="AT18" s="7" t="n">
        <v>1</v>
      </c>
      <c r="AU18" s="7" t="n">
        <v>990</v>
      </c>
      <c r="AV18" s="7" t="n">
        <v>1</v>
      </c>
      <c r="AW18" s="7" t="n">
        <v>2</v>
      </c>
      <c r="AX18" s="7" t="n">
        <v>3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642.45</v>
      </c>
      <c r="BQ18" s="7">
        <f>BO18/31*31</f>
        <v/>
      </c>
      <c r="BR18" s="7">
        <f>IFERROR(BL18/BE18,0)</f>
        <v/>
      </c>
    </row>
    <row r="19">
      <c r="A19" s="6" t="n">
        <v>13</v>
      </c>
      <c r="B19" s="6" t="inlineStr">
        <is>
          <t>2026-01-02</t>
        </is>
      </c>
      <c r="C19" s="6" t="inlineStr">
        <is>
          <t>ПТ</t>
        </is>
      </c>
      <c r="D19" s="6" t="inlineStr">
        <is>
          <t>Терехин Андрей Владимирович</t>
        </is>
      </c>
      <c r="E19" s="7" t="n">
        <v>20326.54</v>
      </c>
      <c r="F19" s="7" t="n">
        <v>11</v>
      </c>
      <c r="G19" s="7" t="n">
        <v>0</v>
      </c>
      <c r="H19" s="7" t="n">
        <v>0</v>
      </c>
      <c r="I19" s="7" t="n">
        <v>0</v>
      </c>
      <c r="J19" s="7" t="n">
        <v>11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20171.62</v>
      </c>
      <c r="P19" s="7" t="n">
        <v>13</v>
      </c>
      <c r="Q19" s="7" t="n">
        <v>0</v>
      </c>
      <c r="R19" s="7" t="n">
        <v>0</v>
      </c>
      <c r="S19" s="7" t="n">
        <v>0</v>
      </c>
      <c r="T19" s="7" t="n">
        <v>11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19433.75</v>
      </c>
      <c r="Z19" s="7" t="n">
        <v>10</v>
      </c>
      <c r="AA19" s="7" t="n">
        <v>0</v>
      </c>
      <c r="AB19" s="7" t="n">
        <v>0</v>
      </c>
      <c r="AC19" s="7" t="n">
        <v>0</v>
      </c>
      <c r="AD19" s="7" t="n">
        <v>11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19078.75</v>
      </c>
      <c r="AJ19" s="7" t="n">
        <v>10</v>
      </c>
      <c r="AK19" s="7" t="n">
        <v>0</v>
      </c>
      <c r="AL19" s="7" t="n">
        <v>0</v>
      </c>
      <c r="AM19" s="7" t="n">
        <v>1</v>
      </c>
      <c r="AN19" s="7" t="n">
        <v>11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5737.5</v>
      </c>
      <c r="AT19" s="7" t="n">
        <v>3</v>
      </c>
      <c r="AU19" s="7" t="n">
        <v>0</v>
      </c>
      <c r="AV19" s="7" t="n">
        <v>0</v>
      </c>
      <c r="AW19" s="7" t="n">
        <v>0</v>
      </c>
      <c r="AX19" s="7" t="n">
        <v>5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1765.586666666667</v>
      </c>
      <c r="BQ19" s="7">
        <f>BO19/31*31</f>
        <v/>
      </c>
      <c r="BR19" s="7">
        <f>IFERROR(BL19/BE19,0)</f>
        <v/>
      </c>
    </row>
    <row r="20">
      <c r="A20" s="6" t="n">
        <v>14</v>
      </c>
      <c r="B20" s="6" t="inlineStr">
        <is>
          <t>2024-02-05</t>
        </is>
      </c>
      <c r="C20" s="6" t="inlineStr">
        <is>
          <t>МТ</t>
        </is>
      </c>
      <c r="D20" s="6" t="inlineStr">
        <is>
          <t>Шангов Павел Михайлович</t>
        </is>
      </c>
      <c r="E20" s="7" t="n">
        <v>18821.3</v>
      </c>
      <c r="F20" s="7" t="n">
        <v>10</v>
      </c>
      <c r="G20" s="7" t="n">
        <v>0</v>
      </c>
      <c r="H20" s="7" t="n">
        <v>0</v>
      </c>
      <c r="I20" s="7" t="n">
        <v>0</v>
      </c>
      <c r="J20" s="7" t="n">
        <v>15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30230.67</v>
      </c>
      <c r="P20" s="7" t="n">
        <v>16</v>
      </c>
      <c r="Q20" s="7" t="n">
        <v>0</v>
      </c>
      <c r="R20" s="7" t="n">
        <v>0</v>
      </c>
      <c r="S20" s="7" t="n">
        <v>0</v>
      </c>
      <c r="T20" s="7" t="n">
        <v>15</v>
      </c>
      <c r="U20" s="7">
        <f>ROUND(T20*BP20/100,0)*100</f>
        <v/>
      </c>
      <c r="V20" s="7" t="n">
        <v>0</v>
      </c>
      <c r="W20" s="7">
        <f>O20-U20</f>
        <v/>
      </c>
      <c r="X20" s="7" t="n">
        <v>1</v>
      </c>
      <c r="Y20" s="7" t="n">
        <v>22789</v>
      </c>
      <c r="Z20" s="7" t="n">
        <v>15</v>
      </c>
      <c r="AA20" s="7" t="n">
        <v>0</v>
      </c>
      <c r="AB20" s="7" t="n">
        <v>0</v>
      </c>
      <c r="AC20" s="7" t="n">
        <v>1</v>
      </c>
      <c r="AD20" s="7" t="n">
        <v>15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28745.75</v>
      </c>
      <c r="AJ20" s="7" t="n">
        <v>15</v>
      </c>
      <c r="AK20" s="7" t="n">
        <v>0</v>
      </c>
      <c r="AL20" s="7" t="n">
        <v>0</v>
      </c>
      <c r="AM20" s="7" t="n">
        <v>0</v>
      </c>
      <c r="AN20" s="7" t="n">
        <v>15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15293.25</v>
      </c>
      <c r="AT20" s="7" t="n">
        <v>8</v>
      </c>
      <c r="AU20" s="7" t="n">
        <v>0</v>
      </c>
      <c r="AV20" s="7" t="n">
        <v>0</v>
      </c>
      <c r="AW20" s="7" t="n">
        <v>1</v>
      </c>
      <c r="AX20" s="7" t="n">
        <v>7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1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1787.3525</v>
      </c>
      <c r="BQ20" s="7">
        <f>BO20/31*31</f>
        <v/>
      </c>
      <c r="BR20" s="7">
        <f>IFERROR(BL20/BE20,0)</f>
        <v/>
      </c>
    </row>
    <row r="21">
      <c r="A21" s="8" t="n"/>
      <c r="B21" s="8" t="n"/>
      <c r="C21" s="8" t="n"/>
      <c r="D21" s="8" t="inlineStr">
        <is>
          <t>Итого ТЗ</t>
        </is>
      </c>
      <c r="E21" s="9">
        <f>SUM(E7:E20)</f>
        <v/>
      </c>
      <c r="F21" s="9">
        <f>SUM(F7:F20)</f>
        <v/>
      </c>
      <c r="G21" s="9">
        <f>SUM(G7:G20)</f>
        <v/>
      </c>
      <c r="H21" s="9">
        <f>SUM(H7:H20)</f>
        <v/>
      </c>
      <c r="I21" s="9">
        <f>SUM(I7:I20)</f>
        <v/>
      </c>
      <c r="J21" s="9">
        <f>SUM(J7:J20)</f>
        <v/>
      </c>
      <c r="K21" s="9">
        <f>SUM(K7:K20)</f>
        <v/>
      </c>
      <c r="L21" s="9">
        <f>SUM(L7:L20)</f>
        <v/>
      </c>
      <c r="M21" s="9">
        <f>SUM(M7:M20)</f>
        <v/>
      </c>
      <c r="N21" s="9">
        <f>SUM(N7:N20)</f>
        <v/>
      </c>
      <c r="O21" s="9">
        <f>SUM(O7:O20)</f>
        <v/>
      </c>
      <c r="P21" s="9">
        <f>SUM(P7:P20)</f>
        <v/>
      </c>
      <c r="Q21" s="9">
        <f>SUM(Q7:Q20)</f>
        <v/>
      </c>
      <c r="R21" s="9">
        <f>SUM(R7:R20)</f>
        <v/>
      </c>
      <c r="S21" s="9">
        <f>SUM(S7:S20)</f>
        <v/>
      </c>
      <c r="T21" s="9">
        <f>SUM(T7:T20)</f>
        <v/>
      </c>
      <c r="U21" s="9">
        <f>SUM(U7:U20)</f>
        <v/>
      </c>
      <c r="V21" s="9">
        <f>SUM(V7:V20)</f>
        <v/>
      </c>
      <c r="W21" s="9">
        <f>SUM(W7:W20)</f>
        <v/>
      </c>
      <c r="X21" s="9">
        <f>SUM(X7:X20)</f>
        <v/>
      </c>
      <c r="Y21" s="9">
        <f>SUM(Y7:Y20)</f>
        <v/>
      </c>
      <c r="Z21" s="9">
        <f>SUM(Z7:Z20)</f>
        <v/>
      </c>
      <c r="AA21" s="9">
        <f>SUM(AA7:AA20)</f>
        <v/>
      </c>
      <c r="AB21" s="9">
        <f>SUM(AB7:AB20)</f>
        <v/>
      </c>
      <c r="AC21" s="9">
        <f>SUM(AC7:AC20)</f>
        <v/>
      </c>
      <c r="AD21" s="9">
        <f>SUM(AD7:AD20)</f>
        <v/>
      </c>
      <c r="AE21" s="9">
        <f>SUM(AE7:AE20)</f>
        <v/>
      </c>
      <c r="AF21" s="9">
        <f>SUM(AF7:AF20)</f>
        <v/>
      </c>
      <c r="AG21" s="9">
        <f>SUM(AG7:AG20)</f>
        <v/>
      </c>
      <c r="AH21" s="9">
        <f>SUM(AH7:AH20)</f>
        <v/>
      </c>
      <c r="AI21" s="9">
        <f>SUM(AI7:AI20)</f>
        <v/>
      </c>
      <c r="AJ21" s="9">
        <f>SUM(AJ7:AJ20)</f>
        <v/>
      </c>
      <c r="AK21" s="9">
        <f>SUM(AK7:AK20)</f>
        <v/>
      </c>
      <c r="AL21" s="9">
        <f>SUM(AL7:AL20)</f>
        <v/>
      </c>
      <c r="AM21" s="9">
        <f>SUM(AM7:AM20)</f>
        <v/>
      </c>
      <c r="AN21" s="9">
        <f>SUM(AN7:AN20)</f>
        <v/>
      </c>
      <c r="AO21" s="9">
        <f>SUM(AO7:AO20)</f>
        <v/>
      </c>
      <c r="AP21" s="9">
        <f>SUM(AP7:AP20)</f>
        <v/>
      </c>
      <c r="AQ21" s="9">
        <f>SUM(AQ7:AQ20)</f>
        <v/>
      </c>
      <c r="AR21" s="9">
        <f>SUM(AR7:AR20)</f>
        <v/>
      </c>
      <c r="AS21" s="9">
        <f>SUM(AS7:AS20)</f>
        <v/>
      </c>
      <c r="AT21" s="9">
        <f>SUM(AT7:AT20)</f>
        <v/>
      </c>
      <c r="AU21" s="9">
        <f>SUM(AU7:AU20)</f>
        <v/>
      </c>
      <c r="AV21" s="9">
        <f>SUM(AV7:AV20)</f>
        <v/>
      </c>
      <c r="AW21" s="9">
        <f>SUM(AW7:AW20)</f>
        <v/>
      </c>
      <c r="AX21" s="9">
        <f>SUM(AX7:AX20)</f>
        <v/>
      </c>
      <c r="AY21" s="9">
        <f>SUM(AY7:AY20)</f>
        <v/>
      </c>
      <c r="AZ21" s="9">
        <f>SUM(AZ7:AZ20)</f>
        <v/>
      </c>
      <c r="BA21" s="9">
        <f>SUM(BA7:BA20)</f>
        <v/>
      </c>
      <c r="BB21" s="9">
        <f>SUM(BB7:BB20)</f>
        <v/>
      </c>
      <c r="BC21" s="9">
        <f>SUM(BC7:BC20)</f>
        <v/>
      </c>
      <c r="BD21" s="9">
        <f>SUM(BD7:BD20)</f>
        <v/>
      </c>
      <c r="BE21" s="9">
        <f>SUM(BE7:BE20)</f>
        <v/>
      </c>
      <c r="BF21" s="9">
        <f>SUM(BF7:BF20)</f>
        <v/>
      </c>
      <c r="BG21" s="9">
        <f>SUM(BG7:BG20)</f>
        <v/>
      </c>
      <c r="BH21" s="9">
        <f>SUM(BH7:BH20)</f>
        <v/>
      </c>
      <c r="BI21" s="9">
        <f>SUM(BI7:BI20)</f>
        <v/>
      </c>
      <c r="BJ21" s="9">
        <f>SUM(BJ7:BJ20)</f>
        <v/>
      </c>
      <c r="BK21" s="9">
        <f>SUM(BK7:BK20)</f>
        <v/>
      </c>
      <c r="BL21" s="9">
        <f>SUM(BL7:BL20)</f>
        <v/>
      </c>
      <c r="BM21" s="9">
        <f>SUM(BM7:BM20)</f>
        <v/>
      </c>
      <c r="BN21" s="9">
        <f>SUM(BN7:BN20)</f>
        <v/>
      </c>
      <c r="BO21" s="9">
        <f>SUM(BO7:BO20)</f>
        <v/>
      </c>
      <c r="BP21" s="9">
        <f>IFERROR(BK21/BD21,0)</f>
        <v/>
      </c>
      <c r="BQ21" s="9">
        <f>BO21/31*31</f>
        <v/>
      </c>
      <c r="BR21" s="9">
        <f>IFERROR(BL21/BE21,0)</f>
        <v/>
      </c>
    </row>
    <row r="23">
      <c r="A23" s="5" t="n"/>
      <c r="B23" s="5" t="n"/>
      <c r="C23" s="5" t="n"/>
      <c r="D23" s="5" t="inlineStr">
        <is>
          <t>ГРУППОВЫЕ ПРОГРАММЫ</t>
        </is>
      </c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  <c r="BF23" s="5" t="n"/>
      <c r="BG23" s="5" t="n"/>
      <c r="BH23" s="5" t="n"/>
      <c r="BI23" s="5" t="n"/>
      <c r="BJ23" s="5" t="n"/>
      <c r="BK23" s="5" t="n"/>
      <c r="BL23" s="5" t="n"/>
      <c r="BM23" s="5" t="n"/>
      <c r="BN23" s="5" t="n"/>
      <c r="BO23" s="5" t="n"/>
      <c r="BP23" s="5" t="n"/>
      <c r="BQ23" s="5" t="n"/>
      <c r="BR23" s="5" t="n"/>
    </row>
    <row r="24">
      <c r="A24" s="4" t="inlineStr">
        <is>
          <t>№</t>
        </is>
      </c>
      <c r="B24" s="4" t="inlineStr">
        <is>
          <t>Дата начала</t>
        </is>
      </c>
      <c r="C24" s="4" t="inlineStr">
        <is>
          <t>Статус</t>
        </is>
      </c>
      <c r="D24" s="4" t="inlineStr">
        <is>
          <t>ФИО</t>
        </is>
      </c>
      <c r="E24" s="4" t="inlineStr">
        <is>
          <t>Факт $ из 1С</t>
        </is>
      </c>
      <c r="F24" s="4" t="inlineStr">
        <is>
          <t>Факт ПТ</t>
        </is>
      </c>
      <c r="G24" s="4" t="inlineStr">
        <is>
          <t>Факт $ МГ/секции</t>
        </is>
      </c>
      <c r="H24" s="4" t="inlineStr">
        <is>
          <t>Факт МГ/секции</t>
        </is>
      </c>
      <c r="I24" s="4" t="inlineStr">
        <is>
          <t>Факт ВПТ</t>
        </is>
      </c>
      <c r="J24" s="4" t="inlineStr">
        <is>
          <t>Тех. задание ПТ</t>
        </is>
      </c>
      <c r="K24" s="4" t="inlineStr">
        <is>
          <t>Тех задание $</t>
        </is>
      </c>
      <c r="L24" s="4" t="inlineStr">
        <is>
          <t>Тех. задание ВПТ</t>
        </is>
      </c>
      <c r="M24" s="4" t="inlineStr">
        <is>
          <t>Разница ПТ $</t>
        </is>
      </c>
      <c r="N24" s="4" t="inlineStr">
        <is>
          <t>Факт СПЛИТ</t>
        </is>
      </c>
      <c r="O24" s="4" t="inlineStr">
        <is>
          <t>Факт $ из 1С</t>
        </is>
      </c>
      <c r="P24" s="4" t="inlineStr">
        <is>
          <t>Факт ПТ</t>
        </is>
      </c>
      <c r="Q24" s="4" t="inlineStr">
        <is>
          <t>Факт $ МГ/секции</t>
        </is>
      </c>
      <c r="R24" s="4" t="inlineStr">
        <is>
          <t>Факт МГ/секции</t>
        </is>
      </c>
      <c r="S24" s="4" t="inlineStr">
        <is>
          <t>Факт ВПТ</t>
        </is>
      </c>
      <c r="T24" s="4" t="inlineStr">
        <is>
          <t>Тех. задание ПТ</t>
        </is>
      </c>
      <c r="U24" s="4" t="inlineStr">
        <is>
          <t>Тех задание $</t>
        </is>
      </c>
      <c r="V24" s="4" t="inlineStr">
        <is>
          <t>Тех. задание ВПТ</t>
        </is>
      </c>
      <c r="W24" s="4" t="inlineStr">
        <is>
          <t>Разница ПТ $</t>
        </is>
      </c>
      <c r="X24" s="4" t="inlineStr">
        <is>
          <t>Факт СПЛИТ</t>
        </is>
      </c>
      <c r="Y24" s="4" t="inlineStr">
        <is>
          <t>Факт $ из 1С</t>
        </is>
      </c>
      <c r="Z24" s="4" t="inlineStr">
        <is>
          <t>Факт ПТ</t>
        </is>
      </c>
      <c r="AA24" s="4" t="inlineStr">
        <is>
          <t>Факт $ МГ/секции</t>
        </is>
      </c>
      <c r="AB24" s="4" t="inlineStr">
        <is>
          <t>Факт МГ/секции</t>
        </is>
      </c>
      <c r="AC24" s="4" t="inlineStr">
        <is>
          <t>Факт ВПТ</t>
        </is>
      </c>
      <c r="AD24" s="4" t="inlineStr">
        <is>
          <t>Тех. задание ПТ</t>
        </is>
      </c>
      <c r="AE24" s="4" t="inlineStr">
        <is>
          <t>Тех задание $</t>
        </is>
      </c>
      <c r="AF24" s="4" t="inlineStr">
        <is>
          <t>Тех. задание ВПТ</t>
        </is>
      </c>
      <c r="AG24" s="4" t="inlineStr">
        <is>
          <t>Разница ПТ $</t>
        </is>
      </c>
      <c r="AH24" s="4" t="inlineStr">
        <is>
          <t>Факт СПЛИТ</t>
        </is>
      </c>
      <c r="AI24" s="4" t="inlineStr">
        <is>
          <t>Факт $ из 1С</t>
        </is>
      </c>
      <c r="AJ24" s="4" t="inlineStr">
        <is>
          <t>Факт ПТ</t>
        </is>
      </c>
      <c r="AK24" s="4" t="inlineStr">
        <is>
          <t>Факт $ МГ/секции</t>
        </is>
      </c>
      <c r="AL24" s="4" t="inlineStr">
        <is>
          <t>Факт МГ/секции</t>
        </is>
      </c>
      <c r="AM24" s="4" t="inlineStr">
        <is>
          <t>Факт ВПТ</t>
        </is>
      </c>
      <c r="AN24" s="4" t="inlineStr">
        <is>
          <t>Тех. задание ПТ</t>
        </is>
      </c>
      <c r="AO24" s="4" t="inlineStr">
        <is>
          <t>Тех задание $</t>
        </is>
      </c>
      <c r="AP24" s="4" t="inlineStr">
        <is>
          <t>Тех. задание ВПТ</t>
        </is>
      </c>
      <c r="AQ24" s="4" t="inlineStr">
        <is>
          <t>Разница ПТ $</t>
        </is>
      </c>
      <c r="AR24" s="4" t="inlineStr">
        <is>
          <t>Факт СПЛИТ</t>
        </is>
      </c>
      <c r="AS24" s="4" t="inlineStr">
        <is>
          <t>Факт $ из 1С</t>
        </is>
      </c>
      <c r="AT24" s="4" t="inlineStr">
        <is>
          <t>Факт ПТ</t>
        </is>
      </c>
      <c r="AU24" s="4" t="inlineStr">
        <is>
          <t>Факт $ МГ/секции</t>
        </is>
      </c>
      <c r="AV24" s="4" t="inlineStr">
        <is>
          <t>Факт МГ/секции</t>
        </is>
      </c>
      <c r="AW24" s="4" t="inlineStr">
        <is>
          <t>Факт ВПТ</t>
        </is>
      </c>
      <c r="AX24" s="4" t="inlineStr">
        <is>
          <t>Тех. задание ПТ</t>
        </is>
      </c>
      <c r="AY24" s="4" t="inlineStr">
        <is>
          <t>Тех задание $</t>
        </is>
      </c>
      <c r="AZ24" s="4" t="inlineStr">
        <is>
          <t>Тех. задание ВПТ</t>
        </is>
      </c>
      <c r="BA24" s="4" t="inlineStr">
        <is>
          <t>Разница ПТ $</t>
        </is>
      </c>
      <c r="BB24" s="4" t="inlineStr">
        <is>
          <t>Факт СПЛИТ</t>
        </is>
      </c>
      <c r="BC24" s="4" t="inlineStr"/>
      <c r="BD24" s="4" t="inlineStr">
        <is>
          <t>Тех. задание ПТ</t>
        </is>
      </c>
      <c r="BE24" s="4" t="inlineStr">
        <is>
          <t>Факт ПТ</t>
        </is>
      </c>
      <c r="BF24" s="4" t="inlineStr">
        <is>
          <t>Факт СПЛИТ</t>
        </is>
      </c>
      <c r="BG24" s="4" t="inlineStr">
        <is>
          <t>Тех. задание ВПТ</t>
        </is>
      </c>
      <c r="BH24" s="4" t="inlineStr">
        <is>
          <t>Факт ВПТ</t>
        </is>
      </c>
      <c r="BI24" s="4" t="inlineStr">
        <is>
          <t>Тех. задание</t>
        </is>
      </c>
      <c r="BJ24" s="4" t="inlineStr">
        <is>
          <t>Факт</t>
        </is>
      </c>
      <c r="BK24" s="4" t="inlineStr">
        <is>
          <t>Тех задание $</t>
        </is>
      </c>
      <c r="BL24" s="4" t="inlineStr">
        <is>
          <t>Факт ПТ 1С $</t>
        </is>
      </c>
      <c r="BM24" s="4" t="inlineStr">
        <is>
          <t>Факт МГ/секции 1С $</t>
        </is>
      </c>
      <c r="BN24" s="4" t="inlineStr">
        <is>
          <t>Прочие услуги $</t>
        </is>
      </c>
      <c r="BO24" s="4" t="inlineStr">
        <is>
          <t>Факт общий $</t>
        </is>
      </c>
      <c r="BP24" s="4" t="inlineStr">
        <is>
          <t>Средняя стоимость ПТ прошлого месяца $</t>
        </is>
      </c>
      <c r="BQ24" s="4" t="inlineStr">
        <is>
          <t>Ранрейт $</t>
        </is>
      </c>
      <c r="BR24" s="4" t="inlineStr">
        <is>
          <t>Средняя стоимость ПТ на новый месяц</t>
        </is>
      </c>
    </row>
    <row r="25">
      <c r="A25" s="6" t="n">
        <v>15</v>
      </c>
      <c r="B25" s="6" t="inlineStr">
        <is>
          <t>2025-09-22</t>
        </is>
      </c>
      <c r="C25" s="6" t="inlineStr">
        <is>
          <t>ПТ</t>
        </is>
      </c>
      <c r="D25" s="6" t="inlineStr">
        <is>
          <t>Емельянова Юлия Витальевна</t>
        </is>
      </c>
      <c r="E25" s="7" t="n">
        <v>4536</v>
      </c>
      <c r="F25" s="7" t="n">
        <v>3</v>
      </c>
      <c r="G25" s="7" t="n">
        <v>0</v>
      </c>
      <c r="H25" s="7" t="n">
        <v>0</v>
      </c>
      <c r="I25" s="7" t="n">
        <v>2</v>
      </c>
      <c r="J25" s="7" t="n">
        <v>4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5922</v>
      </c>
      <c r="P25" s="7" t="n">
        <v>4</v>
      </c>
      <c r="Q25" s="7" t="n">
        <v>0</v>
      </c>
      <c r="R25" s="7" t="n">
        <v>0</v>
      </c>
      <c r="S25" s="7" t="n">
        <v>2</v>
      </c>
      <c r="T25" s="7" t="n">
        <v>4</v>
      </c>
      <c r="U25" s="7">
        <f>ROUND(T25*BP25/100,0)*100</f>
        <v/>
      </c>
      <c r="V25" s="7" t="n">
        <v>0</v>
      </c>
      <c r="W25" s="7">
        <f>O25-U25</f>
        <v/>
      </c>
      <c r="X25" s="7" t="n">
        <v>1</v>
      </c>
      <c r="Y25" s="7" t="n">
        <v>10741.5</v>
      </c>
      <c r="Z25" s="7" t="n">
        <v>8</v>
      </c>
      <c r="AA25" s="7" t="n">
        <v>0</v>
      </c>
      <c r="AB25" s="7" t="n">
        <v>0</v>
      </c>
      <c r="AC25" s="7" t="n">
        <v>2</v>
      </c>
      <c r="AD25" s="7" t="n">
        <v>4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1</v>
      </c>
      <c r="AI25" s="7" t="n">
        <v>10801</v>
      </c>
      <c r="AJ25" s="7" t="n">
        <v>7</v>
      </c>
      <c r="AK25" s="7" t="n">
        <v>0</v>
      </c>
      <c r="AL25" s="7" t="n">
        <v>0</v>
      </c>
      <c r="AM25" s="7" t="n">
        <v>0</v>
      </c>
      <c r="AN25" s="7" t="n">
        <v>4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2</v>
      </c>
      <c r="AS25" s="7" t="n">
        <v>2968</v>
      </c>
      <c r="AT25" s="7" t="n">
        <v>2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1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1349.1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2026-01-02</t>
        </is>
      </c>
      <c r="C26" s="6" t="inlineStr">
        <is>
          <t>ПТ</t>
        </is>
      </c>
      <c r="D26" s="6" t="inlineStr">
        <is>
          <t>Ножкина Ольга Сергеевна</t>
        </is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0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0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0</v>
      </c>
      <c r="Z26" s="7" t="n">
        <v>0</v>
      </c>
      <c r="AA26" s="7" t="n">
        <v>0</v>
      </c>
      <c r="AB26" s="7" t="n">
        <v>0</v>
      </c>
      <c r="AC26" s="7" t="n">
        <v>2</v>
      </c>
      <c r="AD26" s="7" t="n">
        <v>0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0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0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0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2017-01-14</t>
        </is>
      </c>
      <c r="C27" s="6" t="inlineStr">
        <is>
          <t>ТВК</t>
        </is>
      </c>
      <c r="D27" s="6" t="inlineStr">
        <is>
          <t>Панкова Ксения Евгеньевна</t>
        </is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14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17316.92</v>
      </c>
      <c r="P27" s="7" t="n">
        <v>8</v>
      </c>
      <c r="Q27" s="7" t="n">
        <v>8790</v>
      </c>
      <c r="R27" s="7" t="n">
        <v>7</v>
      </c>
      <c r="S27" s="7" t="n">
        <v>0</v>
      </c>
      <c r="T27" s="7" t="n">
        <v>14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35031.58</v>
      </c>
      <c r="Z27" s="7" t="n">
        <v>16</v>
      </c>
      <c r="AA27" s="7" t="n">
        <v>19260</v>
      </c>
      <c r="AB27" s="7" t="n">
        <v>18</v>
      </c>
      <c r="AC27" s="7" t="n">
        <v>0</v>
      </c>
      <c r="AD27" s="7" t="n">
        <v>14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37691.67</v>
      </c>
      <c r="AJ27" s="7" t="n">
        <v>18</v>
      </c>
      <c r="AK27" s="7" t="n">
        <v>29670</v>
      </c>
      <c r="AL27" s="7" t="n">
        <v>27</v>
      </c>
      <c r="AM27" s="7" t="n">
        <v>1</v>
      </c>
      <c r="AN27" s="7" t="n">
        <v>14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18050</v>
      </c>
      <c r="AT27" s="7" t="n">
        <v>9</v>
      </c>
      <c r="AU27" s="7" t="n">
        <v>13940</v>
      </c>
      <c r="AV27" s="7" t="n">
        <v>14</v>
      </c>
      <c r="AW27" s="7" t="n">
        <v>0</v>
      </c>
      <c r="AX27" s="7" t="n">
        <v>6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1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1538.017933884297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2025-04-01</t>
        </is>
      </c>
      <c r="C28" s="6" t="inlineStr">
        <is>
          <t>МТ</t>
        </is>
      </c>
      <c r="D28" s="6" t="inlineStr">
        <is>
          <t>Петрова Анастасия Сергеевна</t>
        </is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13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7798.34</v>
      </c>
      <c r="P28" s="7" t="n">
        <v>5</v>
      </c>
      <c r="Q28" s="7" t="n">
        <v>14720</v>
      </c>
      <c r="R28" s="7" t="n">
        <v>13</v>
      </c>
      <c r="S28" s="7" t="n">
        <v>1</v>
      </c>
      <c r="T28" s="7" t="n">
        <v>13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27727.83</v>
      </c>
      <c r="Z28" s="7" t="n">
        <v>18</v>
      </c>
      <c r="AA28" s="7" t="n">
        <v>27198</v>
      </c>
      <c r="AB28" s="7" t="n">
        <v>25</v>
      </c>
      <c r="AC28" s="7" t="n">
        <v>0</v>
      </c>
      <c r="AD28" s="7" t="n">
        <v>13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2</v>
      </c>
      <c r="AI28" s="7" t="n">
        <v>31333</v>
      </c>
      <c r="AJ28" s="7" t="n">
        <v>19</v>
      </c>
      <c r="AK28" s="7" t="n">
        <v>19268</v>
      </c>
      <c r="AL28" s="7" t="n">
        <v>18</v>
      </c>
      <c r="AM28" s="7" t="n">
        <v>0</v>
      </c>
      <c r="AN28" s="7" t="n">
        <v>13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2</v>
      </c>
      <c r="AS28" s="7" t="n">
        <v>5527.5</v>
      </c>
      <c r="AT28" s="7" t="n">
        <v>4</v>
      </c>
      <c r="AU28" s="7" t="n">
        <v>10740</v>
      </c>
      <c r="AV28" s="7" t="n">
        <v>10</v>
      </c>
      <c r="AW28" s="7" t="n">
        <v>0</v>
      </c>
      <c r="AX28" s="7" t="n">
        <v>6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1342.903983050847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2024-05-01</t>
        </is>
      </c>
      <c r="C29" s="6" t="inlineStr">
        <is>
          <t>МТ</t>
        </is>
      </c>
      <c r="D29" s="6" t="inlineStr">
        <is>
          <t>Попова Яна Юрьевна</t>
        </is>
      </c>
      <c r="E29" s="7" t="n">
        <v>6060</v>
      </c>
      <c r="F29" s="7" t="n">
        <v>3</v>
      </c>
      <c r="G29" s="7" t="n">
        <v>0</v>
      </c>
      <c r="H29" s="7" t="n">
        <v>0</v>
      </c>
      <c r="I29" s="7" t="n">
        <v>0</v>
      </c>
      <c r="J29" s="7" t="n">
        <v>2</v>
      </c>
      <c r="K29" s="7">
        <f>ROUND(J29*BP29/100,0)*100</f>
        <v/>
      </c>
      <c r="L29" s="7" t="n">
        <v>0</v>
      </c>
      <c r="M29" s="7">
        <f>E29-K29</f>
        <v/>
      </c>
      <c r="N29" s="7" t="n">
        <v>1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2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0</v>
      </c>
      <c r="Z29" s="7" t="n">
        <v>0</v>
      </c>
      <c r="AA29" s="7" t="n">
        <v>0</v>
      </c>
      <c r="AB29" s="7" t="n">
        <v>0</v>
      </c>
      <c r="AC29" s="7" t="n">
        <v>0</v>
      </c>
      <c r="AD29" s="7" t="n">
        <v>2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11453.25</v>
      </c>
      <c r="AJ29" s="7" t="n">
        <v>6</v>
      </c>
      <c r="AK29" s="7" t="n">
        <v>0</v>
      </c>
      <c r="AL29" s="7" t="n">
        <v>0</v>
      </c>
      <c r="AM29" s="7" t="n">
        <v>0</v>
      </c>
      <c r="AN29" s="7" t="n">
        <v>2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1</v>
      </c>
      <c r="AS29" s="7" t="n">
        <v>13233.17</v>
      </c>
      <c r="AT29" s="7" t="n">
        <v>7</v>
      </c>
      <c r="AU29" s="7" t="n">
        <v>0</v>
      </c>
      <c r="AV29" s="7" t="n">
        <v>0</v>
      </c>
      <c r="AW29" s="7" t="n">
        <v>2</v>
      </c>
      <c r="AX29" s="7" t="n">
        <v>1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1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1868.400952380952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2018-10-12</t>
        </is>
      </c>
      <c r="C30" s="6" t="inlineStr">
        <is>
          <t>МТ</t>
        </is>
      </c>
      <c r="D30" s="6" t="inlineStr">
        <is>
          <t>Пронькина Елена Александровна</t>
        </is>
      </c>
      <c r="E30" s="7" t="n">
        <v>9348.25</v>
      </c>
      <c r="F30" s="7" t="n">
        <v>5</v>
      </c>
      <c r="G30" s="7" t="n">
        <v>0</v>
      </c>
      <c r="H30" s="7" t="n">
        <v>0</v>
      </c>
      <c r="I30" s="7" t="n">
        <v>0</v>
      </c>
      <c r="J30" s="7" t="n">
        <v>5</v>
      </c>
      <c r="K30" s="7">
        <f>ROUND(J30*BP30/100,0)*100</f>
        <v/>
      </c>
      <c r="L30" s="7" t="n">
        <v>0</v>
      </c>
      <c r="M30" s="7">
        <f>E30-K30</f>
        <v/>
      </c>
      <c r="N30" s="7" t="n">
        <v>3</v>
      </c>
      <c r="O30" s="7" t="n">
        <v>18581.5</v>
      </c>
      <c r="P30" s="7" t="n">
        <v>10</v>
      </c>
      <c r="Q30" s="7" t="n">
        <v>0</v>
      </c>
      <c r="R30" s="7" t="n">
        <v>0</v>
      </c>
      <c r="S30" s="7" t="n">
        <v>0</v>
      </c>
      <c r="T30" s="7" t="n">
        <v>5</v>
      </c>
      <c r="U30" s="7">
        <f>ROUND(T30*BP30/100,0)*100</f>
        <v/>
      </c>
      <c r="V30" s="7" t="n">
        <v>0</v>
      </c>
      <c r="W30" s="7">
        <f>O30-U30</f>
        <v/>
      </c>
      <c r="X30" s="7" t="n">
        <v>3</v>
      </c>
      <c r="Y30" s="7" t="n">
        <v>10822.75</v>
      </c>
      <c r="Z30" s="7" t="n">
        <v>6</v>
      </c>
      <c r="AA30" s="7" t="n">
        <v>0</v>
      </c>
      <c r="AB30" s="7" t="n">
        <v>0</v>
      </c>
      <c r="AC30" s="7" t="n">
        <v>0</v>
      </c>
      <c r="AD30" s="7" t="n">
        <v>5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3</v>
      </c>
      <c r="AI30" s="7" t="n">
        <v>10907.75</v>
      </c>
      <c r="AJ30" s="7" t="n">
        <v>7</v>
      </c>
      <c r="AK30" s="7" t="n">
        <v>0</v>
      </c>
      <c r="AL30" s="7" t="n">
        <v>0</v>
      </c>
      <c r="AM30" s="7" t="n">
        <v>0</v>
      </c>
      <c r="AN30" s="7" t="n">
        <v>5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3</v>
      </c>
      <c r="AS30" s="7" t="n">
        <v>5151</v>
      </c>
      <c r="AT30" s="7" t="n">
        <v>3</v>
      </c>
      <c r="AU30" s="7" t="n">
        <v>0</v>
      </c>
      <c r="AV30" s="7" t="n">
        <v>0</v>
      </c>
      <c r="AW30" s="7" t="n">
        <v>0</v>
      </c>
      <c r="AX30" s="7" t="n">
        <v>2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1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2081.846590909091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2017-01-14</t>
        </is>
      </c>
      <c r="C31" s="6" t="inlineStr">
        <is>
          <t>МТ</t>
        </is>
      </c>
      <c r="D31" s="6" t="inlineStr">
        <is>
          <t>Редькина Анастасия Анатольевна</t>
        </is>
      </c>
      <c r="E31" s="7" t="n">
        <v>5593.42</v>
      </c>
      <c r="F31" s="7" t="n">
        <v>3</v>
      </c>
      <c r="G31" s="7" t="n">
        <v>2998.75</v>
      </c>
      <c r="H31" s="7" t="n">
        <v>4</v>
      </c>
      <c r="I31" s="7" t="n">
        <v>0</v>
      </c>
      <c r="J31" s="7" t="n">
        <v>11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31374.33</v>
      </c>
      <c r="P31" s="7" t="n">
        <v>17</v>
      </c>
      <c r="Q31" s="7" t="n">
        <v>4658.75</v>
      </c>
      <c r="R31" s="7" t="n">
        <v>6</v>
      </c>
      <c r="S31" s="7" t="n">
        <v>0</v>
      </c>
      <c r="T31" s="7" t="n">
        <v>11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31226.91</v>
      </c>
      <c r="Z31" s="7" t="n">
        <v>17</v>
      </c>
      <c r="AA31" s="7" t="n">
        <v>8507.5</v>
      </c>
      <c r="AB31" s="7" t="n">
        <v>11</v>
      </c>
      <c r="AC31" s="7" t="n">
        <v>0</v>
      </c>
      <c r="AD31" s="7" t="n">
        <v>11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2</v>
      </c>
      <c r="AI31" s="7" t="n">
        <v>30527.4</v>
      </c>
      <c r="AJ31" s="7" t="n">
        <v>18</v>
      </c>
      <c r="AK31" s="7" t="n">
        <v>5956.25</v>
      </c>
      <c r="AL31" s="7" t="n">
        <v>8</v>
      </c>
      <c r="AM31" s="7" t="n">
        <v>0</v>
      </c>
      <c r="AN31" s="7" t="n">
        <v>11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1</v>
      </c>
      <c r="AS31" s="7" t="n">
        <v>8568.299999999999</v>
      </c>
      <c r="AT31" s="7" t="n">
        <v>5</v>
      </c>
      <c r="AU31" s="7" t="n">
        <v>3240</v>
      </c>
      <c r="AV31" s="7" t="n">
        <v>4</v>
      </c>
      <c r="AW31" s="7" t="n">
        <v>0</v>
      </c>
      <c r="AX31" s="7" t="n">
        <v>5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1475.068144329897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2024-09-01</t>
        </is>
      </c>
      <c r="C32" s="6" t="inlineStr">
        <is>
          <t>МТ</t>
        </is>
      </c>
      <c r="D32" s="6" t="inlineStr">
        <is>
          <t>Смирнова Валерия Евгеньевна</t>
        </is>
      </c>
      <c r="E32" s="7" t="n">
        <v>3310.5</v>
      </c>
      <c r="F32" s="7" t="n">
        <v>2</v>
      </c>
      <c r="G32" s="7" t="n">
        <v>0</v>
      </c>
      <c r="H32" s="7" t="n">
        <v>0</v>
      </c>
      <c r="I32" s="7" t="n">
        <v>0</v>
      </c>
      <c r="J32" s="7" t="n">
        <v>9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22687.66</v>
      </c>
      <c r="P32" s="7" t="n">
        <v>15</v>
      </c>
      <c r="Q32" s="7" t="n">
        <v>4380</v>
      </c>
      <c r="R32" s="7" t="n">
        <v>4</v>
      </c>
      <c r="S32" s="7" t="n">
        <v>1</v>
      </c>
      <c r="T32" s="7" t="n">
        <v>9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19991.26</v>
      </c>
      <c r="Z32" s="7" t="n">
        <v>12</v>
      </c>
      <c r="AA32" s="7" t="n">
        <v>7526.67</v>
      </c>
      <c r="AB32" s="7" t="n">
        <v>7</v>
      </c>
      <c r="AC32" s="7" t="n">
        <v>1</v>
      </c>
      <c r="AD32" s="7" t="n">
        <v>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34788.84</v>
      </c>
      <c r="AJ32" s="7" t="n">
        <v>19</v>
      </c>
      <c r="AK32" s="7" t="n">
        <v>3283.33</v>
      </c>
      <c r="AL32" s="7" t="n">
        <v>3</v>
      </c>
      <c r="AM32" s="7" t="n">
        <v>4</v>
      </c>
      <c r="AN32" s="7" t="n">
        <v>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11109.58</v>
      </c>
      <c r="AT32" s="7" t="n">
        <v>6</v>
      </c>
      <c r="AU32" s="7" t="n">
        <v>2280</v>
      </c>
      <c r="AV32" s="7" t="n">
        <v>2</v>
      </c>
      <c r="AW32" s="7" t="n">
        <v>0</v>
      </c>
      <c r="AX32" s="7" t="n">
        <v>4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1438.918947368421</v>
      </c>
      <c r="BQ32" s="7">
        <f>BO32/31*31</f>
        <v/>
      </c>
      <c r="BR32" s="7">
        <f>IFERROR(BL32/BE32,0)</f>
        <v/>
      </c>
    </row>
    <row r="33">
      <c r="A33" s="8" t="n"/>
      <c r="B33" s="8" t="n"/>
      <c r="C33" s="8" t="n"/>
      <c r="D33" s="8" t="inlineStr">
        <is>
          <t>Итого ГП</t>
        </is>
      </c>
      <c r="E33" s="9">
        <f>SUM(E25:E32)</f>
        <v/>
      </c>
      <c r="F33" s="9">
        <f>SUM(F25:F32)</f>
        <v/>
      </c>
      <c r="G33" s="9">
        <f>SUM(G25:G32)</f>
        <v/>
      </c>
      <c r="H33" s="9">
        <f>SUM(H25:H32)</f>
        <v/>
      </c>
      <c r="I33" s="9">
        <f>SUM(I25:I32)</f>
        <v/>
      </c>
      <c r="J33" s="9">
        <f>SUM(J25:J32)</f>
        <v/>
      </c>
      <c r="K33" s="9">
        <f>SUM(K25:K32)</f>
        <v/>
      </c>
      <c r="L33" s="9">
        <f>SUM(L25:L32)</f>
        <v/>
      </c>
      <c r="M33" s="9">
        <f>SUM(M25:M32)</f>
        <v/>
      </c>
      <c r="N33" s="9">
        <f>SUM(N25:N32)</f>
        <v/>
      </c>
      <c r="O33" s="9">
        <f>SUM(O25:O32)</f>
        <v/>
      </c>
      <c r="P33" s="9">
        <f>SUM(P25:P32)</f>
        <v/>
      </c>
      <c r="Q33" s="9">
        <f>SUM(Q25:Q32)</f>
        <v/>
      </c>
      <c r="R33" s="9">
        <f>SUM(R25:R32)</f>
        <v/>
      </c>
      <c r="S33" s="9">
        <f>SUM(S25:S32)</f>
        <v/>
      </c>
      <c r="T33" s="9">
        <f>SUM(T25:T32)</f>
        <v/>
      </c>
      <c r="U33" s="9">
        <f>SUM(U25:U32)</f>
        <v/>
      </c>
      <c r="V33" s="9">
        <f>SUM(V25:V32)</f>
        <v/>
      </c>
      <c r="W33" s="9">
        <f>SUM(W25:W32)</f>
        <v/>
      </c>
      <c r="X33" s="9">
        <f>SUM(X25:X32)</f>
        <v/>
      </c>
      <c r="Y33" s="9">
        <f>SUM(Y25:Y32)</f>
        <v/>
      </c>
      <c r="Z33" s="9">
        <f>SUM(Z25:Z32)</f>
        <v/>
      </c>
      <c r="AA33" s="9">
        <f>SUM(AA25:AA32)</f>
        <v/>
      </c>
      <c r="AB33" s="9">
        <f>SUM(AB25:AB32)</f>
        <v/>
      </c>
      <c r="AC33" s="9">
        <f>SUM(AC25:AC32)</f>
        <v/>
      </c>
      <c r="AD33" s="9">
        <f>SUM(AD25:AD32)</f>
        <v/>
      </c>
      <c r="AE33" s="9">
        <f>SUM(AE25:AE32)</f>
        <v/>
      </c>
      <c r="AF33" s="9">
        <f>SUM(AF25:AF32)</f>
        <v/>
      </c>
      <c r="AG33" s="9">
        <f>SUM(AG25:AG32)</f>
        <v/>
      </c>
      <c r="AH33" s="9">
        <f>SUM(AH25:AH32)</f>
        <v/>
      </c>
      <c r="AI33" s="9">
        <f>SUM(AI25:AI32)</f>
        <v/>
      </c>
      <c r="AJ33" s="9">
        <f>SUM(AJ25:AJ32)</f>
        <v/>
      </c>
      <c r="AK33" s="9">
        <f>SUM(AK25:AK32)</f>
        <v/>
      </c>
      <c r="AL33" s="9">
        <f>SUM(AL25:AL32)</f>
        <v/>
      </c>
      <c r="AM33" s="9">
        <f>SUM(AM25:AM32)</f>
        <v/>
      </c>
      <c r="AN33" s="9">
        <f>SUM(AN25:AN32)</f>
        <v/>
      </c>
      <c r="AO33" s="9">
        <f>SUM(AO25:AO32)</f>
        <v/>
      </c>
      <c r="AP33" s="9">
        <f>SUM(AP25:AP32)</f>
        <v/>
      </c>
      <c r="AQ33" s="9">
        <f>SUM(AQ25:AQ32)</f>
        <v/>
      </c>
      <c r="AR33" s="9">
        <f>SUM(AR25:AR32)</f>
        <v/>
      </c>
      <c r="AS33" s="9">
        <f>SUM(AS25:AS32)</f>
        <v/>
      </c>
      <c r="AT33" s="9">
        <f>SUM(AT25:AT32)</f>
        <v/>
      </c>
      <c r="AU33" s="9">
        <f>SUM(AU25:AU32)</f>
        <v/>
      </c>
      <c r="AV33" s="9">
        <f>SUM(AV25:AV32)</f>
        <v/>
      </c>
      <c r="AW33" s="9">
        <f>SUM(AW25:AW32)</f>
        <v/>
      </c>
      <c r="AX33" s="9">
        <f>SUM(AX25:AX32)</f>
        <v/>
      </c>
      <c r="AY33" s="9">
        <f>SUM(AY25:AY32)</f>
        <v/>
      </c>
      <c r="AZ33" s="9">
        <f>SUM(AZ25:AZ32)</f>
        <v/>
      </c>
      <c r="BA33" s="9">
        <f>SUM(BA25:BA32)</f>
        <v/>
      </c>
      <c r="BB33" s="9">
        <f>SUM(BB25:BB32)</f>
        <v/>
      </c>
      <c r="BC33" s="9">
        <f>SUM(BC25:BC32)</f>
        <v/>
      </c>
      <c r="BD33" s="9">
        <f>SUM(BD25:BD32)</f>
        <v/>
      </c>
      <c r="BE33" s="9">
        <f>SUM(BE25:BE32)</f>
        <v/>
      </c>
      <c r="BF33" s="9">
        <f>SUM(BF25:BF32)</f>
        <v/>
      </c>
      <c r="BG33" s="9">
        <f>SUM(BG25:BG32)</f>
        <v/>
      </c>
      <c r="BH33" s="9">
        <f>SUM(BH25:BH32)</f>
        <v/>
      </c>
      <c r="BI33" s="9">
        <f>SUM(BI25:BI32)</f>
        <v/>
      </c>
      <c r="BJ33" s="9">
        <f>SUM(BJ25:BJ32)</f>
        <v/>
      </c>
      <c r="BK33" s="9">
        <f>SUM(BK25:BK32)</f>
        <v/>
      </c>
      <c r="BL33" s="9">
        <f>SUM(BL25:BL32)</f>
        <v/>
      </c>
      <c r="BM33" s="9">
        <f>SUM(BM25:BM32)</f>
        <v/>
      </c>
      <c r="BN33" s="9">
        <f>SUM(BN25:BN32)</f>
        <v/>
      </c>
      <c r="BO33" s="9">
        <f>SUM(BO25:BO32)</f>
        <v/>
      </c>
      <c r="BP33" s="9">
        <f>IFERROR(BK33/BD33,0)</f>
        <v/>
      </c>
      <c r="BQ33" s="9">
        <f>BO33/31*31</f>
        <v/>
      </c>
      <c r="BR33" s="9">
        <f>IFERROR(BL33/BE33,0)</f>
        <v/>
      </c>
    </row>
    <row r="35">
      <c r="A35" s="5" t="n"/>
      <c r="B35" s="5" t="n"/>
      <c r="C35" s="5" t="n"/>
      <c r="D35" s="5" t="inlineStr">
        <is>
          <t>ФУНКЦИОНАЛЬНЫЙ ТРЕНИНГ</t>
        </is>
      </c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  <c r="BF35" s="5" t="n"/>
      <c r="BG35" s="5" t="n"/>
      <c r="BH35" s="5" t="n"/>
      <c r="BI35" s="5" t="n"/>
      <c r="BJ35" s="5" t="n"/>
      <c r="BK35" s="5" t="n"/>
      <c r="BL35" s="5" t="n"/>
      <c r="BM35" s="5" t="n"/>
      <c r="BN35" s="5" t="n"/>
      <c r="BO35" s="5" t="n"/>
      <c r="BP35" s="5" t="n"/>
      <c r="BQ35" s="5" t="n"/>
      <c r="BR35" s="5" t="n"/>
    </row>
    <row r="36">
      <c r="A36" s="4" t="inlineStr">
        <is>
          <t>№</t>
        </is>
      </c>
      <c r="B36" s="4" t="inlineStr">
        <is>
          <t>Дата начала</t>
        </is>
      </c>
      <c r="C36" s="4" t="inlineStr">
        <is>
          <t>Статус</t>
        </is>
      </c>
      <c r="D36" s="4" t="inlineStr">
        <is>
          <t>ФИО</t>
        </is>
      </c>
      <c r="E36" s="4" t="inlineStr">
        <is>
          <t>Факт $ из 1С</t>
        </is>
      </c>
      <c r="F36" s="4" t="inlineStr">
        <is>
          <t>Факт ПТ</t>
        </is>
      </c>
      <c r="G36" s="4" t="inlineStr">
        <is>
          <t>Факт $ МГ/секции</t>
        </is>
      </c>
      <c r="H36" s="4" t="inlineStr">
        <is>
          <t>Факт МГ/секции</t>
        </is>
      </c>
      <c r="I36" s="4" t="inlineStr">
        <is>
          <t>Факт ВПТ</t>
        </is>
      </c>
      <c r="J36" s="4" t="inlineStr">
        <is>
          <t>Тех. задание ПТ</t>
        </is>
      </c>
      <c r="K36" s="4" t="inlineStr">
        <is>
          <t>Тех задание $</t>
        </is>
      </c>
      <c r="L36" s="4" t="inlineStr">
        <is>
          <t>Тех. задание ВПТ</t>
        </is>
      </c>
      <c r="M36" s="4" t="inlineStr">
        <is>
          <t>Разница ПТ $</t>
        </is>
      </c>
      <c r="N36" s="4" t="inlineStr">
        <is>
          <t>Факт СПЛИТ</t>
        </is>
      </c>
      <c r="O36" s="4" t="inlineStr">
        <is>
          <t>Факт $ из 1С</t>
        </is>
      </c>
      <c r="P36" s="4" t="inlineStr">
        <is>
          <t>Факт ПТ</t>
        </is>
      </c>
      <c r="Q36" s="4" t="inlineStr">
        <is>
          <t>Факт $ МГ/секции</t>
        </is>
      </c>
      <c r="R36" s="4" t="inlineStr">
        <is>
          <t>Факт МГ/секции</t>
        </is>
      </c>
      <c r="S36" s="4" t="inlineStr">
        <is>
          <t>Факт ВПТ</t>
        </is>
      </c>
      <c r="T36" s="4" t="inlineStr">
        <is>
          <t>Тех. задание ПТ</t>
        </is>
      </c>
      <c r="U36" s="4" t="inlineStr">
        <is>
          <t>Тех задание $</t>
        </is>
      </c>
      <c r="V36" s="4" t="inlineStr">
        <is>
          <t>Тех. задание ВПТ</t>
        </is>
      </c>
      <c r="W36" s="4" t="inlineStr">
        <is>
          <t>Разница ПТ $</t>
        </is>
      </c>
      <c r="X36" s="4" t="inlineStr">
        <is>
          <t>Факт СПЛИТ</t>
        </is>
      </c>
      <c r="Y36" s="4" t="inlineStr">
        <is>
          <t>Факт $ из 1С</t>
        </is>
      </c>
      <c r="Z36" s="4" t="inlineStr">
        <is>
          <t>Факт ПТ</t>
        </is>
      </c>
      <c r="AA36" s="4" t="inlineStr">
        <is>
          <t>Факт $ МГ/секции</t>
        </is>
      </c>
      <c r="AB36" s="4" t="inlineStr">
        <is>
          <t>Факт МГ/секции</t>
        </is>
      </c>
      <c r="AC36" s="4" t="inlineStr">
        <is>
          <t>Факт ВПТ</t>
        </is>
      </c>
      <c r="AD36" s="4" t="inlineStr">
        <is>
          <t>Тех. задание ПТ</t>
        </is>
      </c>
      <c r="AE36" s="4" t="inlineStr">
        <is>
          <t>Тех задание $</t>
        </is>
      </c>
      <c r="AF36" s="4" t="inlineStr">
        <is>
          <t>Тех. задание ВПТ</t>
        </is>
      </c>
      <c r="AG36" s="4" t="inlineStr">
        <is>
          <t>Разница ПТ $</t>
        </is>
      </c>
      <c r="AH36" s="4" t="inlineStr">
        <is>
          <t>Факт СПЛИТ</t>
        </is>
      </c>
      <c r="AI36" s="4" t="inlineStr">
        <is>
          <t>Факт $ из 1С</t>
        </is>
      </c>
      <c r="AJ36" s="4" t="inlineStr">
        <is>
          <t>Факт ПТ</t>
        </is>
      </c>
      <c r="AK36" s="4" t="inlineStr">
        <is>
          <t>Факт $ МГ/секции</t>
        </is>
      </c>
      <c r="AL36" s="4" t="inlineStr">
        <is>
          <t>Факт МГ/секции</t>
        </is>
      </c>
      <c r="AM36" s="4" t="inlineStr">
        <is>
          <t>Факт ВПТ</t>
        </is>
      </c>
      <c r="AN36" s="4" t="inlineStr">
        <is>
          <t>Тех. задание ПТ</t>
        </is>
      </c>
      <c r="AO36" s="4" t="inlineStr">
        <is>
          <t>Тех задание $</t>
        </is>
      </c>
      <c r="AP36" s="4" t="inlineStr">
        <is>
          <t>Тех. задание ВПТ</t>
        </is>
      </c>
      <c r="AQ36" s="4" t="inlineStr">
        <is>
          <t>Разница ПТ $</t>
        </is>
      </c>
      <c r="AR36" s="4" t="inlineStr">
        <is>
          <t>Факт СПЛИТ</t>
        </is>
      </c>
      <c r="AS36" s="4" t="inlineStr">
        <is>
          <t>Факт $ из 1С</t>
        </is>
      </c>
      <c r="AT36" s="4" t="inlineStr">
        <is>
          <t>Факт ПТ</t>
        </is>
      </c>
      <c r="AU36" s="4" t="inlineStr">
        <is>
          <t>Факт $ МГ/секции</t>
        </is>
      </c>
      <c r="AV36" s="4" t="inlineStr">
        <is>
          <t>Факт МГ/секции</t>
        </is>
      </c>
      <c r="AW36" s="4" t="inlineStr">
        <is>
          <t>Факт ВПТ</t>
        </is>
      </c>
      <c r="AX36" s="4" t="inlineStr">
        <is>
          <t>Тех. задание ПТ</t>
        </is>
      </c>
      <c r="AY36" s="4" t="inlineStr">
        <is>
          <t>Тех задание $</t>
        </is>
      </c>
      <c r="AZ36" s="4" t="inlineStr">
        <is>
          <t>Тех. задание ВПТ</t>
        </is>
      </c>
      <c r="BA36" s="4" t="inlineStr">
        <is>
          <t>Разница ПТ $</t>
        </is>
      </c>
      <c r="BB36" s="4" t="inlineStr">
        <is>
          <t>Факт СПЛИТ</t>
        </is>
      </c>
      <c r="BC36" s="4" t="inlineStr"/>
      <c r="BD36" s="4" t="inlineStr">
        <is>
          <t>Тех. задание ПТ</t>
        </is>
      </c>
      <c r="BE36" s="4" t="inlineStr">
        <is>
          <t>Факт ПТ</t>
        </is>
      </c>
      <c r="BF36" s="4" t="inlineStr">
        <is>
          <t>Факт СПЛИТ</t>
        </is>
      </c>
      <c r="BG36" s="4" t="inlineStr">
        <is>
          <t>Тех. задание ВПТ</t>
        </is>
      </c>
      <c r="BH36" s="4" t="inlineStr">
        <is>
          <t>Факт ВПТ</t>
        </is>
      </c>
      <c r="BI36" s="4" t="inlineStr">
        <is>
          <t>Тех. задание</t>
        </is>
      </c>
      <c r="BJ36" s="4" t="inlineStr">
        <is>
          <t>Факт</t>
        </is>
      </c>
      <c r="BK36" s="4" t="inlineStr">
        <is>
          <t>Тех задание $</t>
        </is>
      </c>
      <c r="BL36" s="4" t="inlineStr">
        <is>
          <t>Факт ПТ 1С $</t>
        </is>
      </c>
      <c r="BM36" s="4" t="inlineStr">
        <is>
          <t>Факт МГ/секции 1С $</t>
        </is>
      </c>
      <c r="BN36" s="4" t="inlineStr">
        <is>
          <t>Прочие услуги $</t>
        </is>
      </c>
      <c r="BO36" s="4" t="inlineStr">
        <is>
          <t>Факт общий $</t>
        </is>
      </c>
      <c r="BP36" s="4" t="inlineStr">
        <is>
          <t>Средняя стоимость ПТ прошлого месяца $</t>
        </is>
      </c>
      <c r="BQ36" s="4" t="inlineStr">
        <is>
          <t>Ранрейт $</t>
        </is>
      </c>
      <c r="BR36" s="4" t="inlineStr">
        <is>
          <t>Средняя стоимость ПТ на новый месяц</t>
        </is>
      </c>
    </row>
    <row r="37">
      <c r="A37" s="6" t="n">
        <v>23</v>
      </c>
      <c r="B37" s="6" t="inlineStr">
        <is>
          <t>2019-03-08</t>
        </is>
      </c>
      <c r="C37" s="6" t="inlineStr">
        <is>
          <t>МТ</t>
        </is>
      </c>
      <c r="D37" s="6" t="inlineStr">
        <is>
          <t>Ангел Дмитрий Степанович</t>
        </is>
      </c>
      <c r="E37" s="7" t="n">
        <v>0</v>
      </c>
      <c r="F37" s="7" t="n">
        <v>0</v>
      </c>
      <c r="G37" s="7" t="n">
        <v>6562.5</v>
      </c>
      <c r="H37" s="7" t="n">
        <v>8</v>
      </c>
      <c r="I37" s="7" t="n">
        <v>0</v>
      </c>
      <c r="J37" s="7" t="n">
        <v>15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9658.66</v>
      </c>
      <c r="P37" s="7" t="n">
        <v>5</v>
      </c>
      <c r="Q37" s="7" t="n">
        <v>22762.5</v>
      </c>
      <c r="R37" s="7" t="n">
        <v>28</v>
      </c>
      <c r="S37" s="7" t="n">
        <v>1</v>
      </c>
      <c r="T37" s="7" t="n">
        <v>15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15177.75</v>
      </c>
      <c r="Z37" s="7" t="n">
        <v>8</v>
      </c>
      <c r="AA37" s="7" t="n">
        <v>18450.5</v>
      </c>
      <c r="AB37" s="7" t="n">
        <v>24</v>
      </c>
      <c r="AC37" s="7" t="n">
        <v>1</v>
      </c>
      <c r="AD37" s="7" t="n">
        <v>15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14934.55</v>
      </c>
      <c r="AJ37" s="7" t="n">
        <v>8</v>
      </c>
      <c r="AK37" s="7" t="n">
        <v>21116.25</v>
      </c>
      <c r="AL37" s="7" t="n">
        <v>28</v>
      </c>
      <c r="AM37" s="7" t="n">
        <v>0</v>
      </c>
      <c r="AN37" s="7" t="n">
        <v>15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7758</v>
      </c>
      <c r="AT37" s="7" t="n">
        <v>4</v>
      </c>
      <c r="AU37" s="7" t="n">
        <v>11171.25</v>
      </c>
      <c r="AV37" s="7" t="n">
        <v>15</v>
      </c>
      <c r="AW37" s="7" t="n">
        <v>0</v>
      </c>
      <c r="AX37" s="7" t="n">
        <v>6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974.012573529412</v>
      </c>
      <c r="BQ37" s="7">
        <f>BO37/31*31</f>
        <v/>
      </c>
      <c r="BR37" s="7">
        <f>IFERROR(BL37/BE37,0)</f>
        <v/>
      </c>
    </row>
    <row r="38">
      <c r="A38" s="6" t="n">
        <v>24</v>
      </c>
      <c r="B38" s="6" t="inlineStr">
        <is>
          <t>2018-12-08</t>
        </is>
      </c>
      <c r="C38" s="6" t="inlineStr">
        <is>
          <t>МТ</t>
        </is>
      </c>
      <c r="D38" s="6" t="inlineStr">
        <is>
          <t>Мутаев Аскер Магомедович</t>
        </is>
      </c>
      <c r="E38" s="7" t="n">
        <v>28346</v>
      </c>
      <c r="F38" s="7" t="n">
        <v>15</v>
      </c>
      <c r="G38" s="7" t="n">
        <v>2850</v>
      </c>
      <c r="H38" s="7" t="n">
        <v>3</v>
      </c>
      <c r="I38" s="7" t="n">
        <v>0</v>
      </c>
      <c r="J38" s="7" t="n">
        <v>11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26406</v>
      </c>
      <c r="P38" s="7" t="n">
        <v>14</v>
      </c>
      <c r="Q38" s="7" t="n">
        <v>1050</v>
      </c>
      <c r="R38" s="7" t="n">
        <v>1</v>
      </c>
      <c r="S38" s="7" t="n">
        <v>0</v>
      </c>
      <c r="T38" s="7" t="n">
        <v>11</v>
      </c>
      <c r="U38" s="7">
        <f>ROUND(T38*BP38/100,0)*100</f>
        <v/>
      </c>
      <c r="V38" s="7" t="n">
        <v>0</v>
      </c>
      <c r="W38" s="7">
        <f>O38-U38</f>
        <v/>
      </c>
      <c r="X38" s="7" t="n">
        <v>1</v>
      </c>
      <c r="Y38" s="7" t="n">
        <v>41333.34</v>
      </c>
      <c r="Z38" s="7" t="n">
        <v>22</v>
      </c>
      <c r="AA38" s="7" t="n">
        <v>0</v>
      </c>
      <c r="AB38" s="7" t="n">
        <v>0</v>
      </c>
      <c r="AC38" s="7" t="n">
        <v>0</v>
      </c>
      <c r="AD38" s="7" t="n">
        <v>11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1</v>
      </c>
      <c r="AI38" s="7" t="n">
        <v>56264.75</v>
      </c>
      <c r="AJ38" s="7" t="n">
        <v>30</v>
      </c>
      <c r="AK38" s="7" t="n">
        <v>0</v>
      </c>
      <c r="AL38" s="7" t="n">
        <v>0</v>
      </c>
      <c r="AM38" s="7" t="n">
        <v>0</v>
      </c>
      <c r="AN38" s="7" t="n">
        <v>11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2</v>
      </c>
      <c r="AS38" s="7" t="n">
        <v>18807.75</v>
      </c>
      <c r="AT38" s="7" t="n">
        <v>10</v>
      </c>
      <c r="AU38" s="7" t="n">
        <v>0</v>
      </c>
      <c r="AV38" s="7" t="n">
        <v>0</v>
      </c>
      <c r="AW38" s="7" t="n">
        <v>0</v>
      </c>
      <c r="AX38" s="7" t="n">
        <v>5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1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1875.567058823529</v>
      </c>
      <c r="BQ38" s="7">
        <f>BO38/31*31</f>
        <v/>
      </c>
      <c r="BR38" s="7">
        <f>IFERROR(BL38/BE38,0)</f>
        <v/>
      </c>
    </row>
    <row r="39">
      <c r="A39" s="8" t="n"/>
      <c r="B39" s="8" t="n"/>
      <c r="C39" s="8" t="n"/>
      <c r="D39" s="8" t="inlineStr">
        <is>
          <t>Итого ФТ</t>
        </is>
      </c>
      <c r="E39" s="9">
        <f>SUM(E37:E38)</f>
        <v/>
      </c>
      <c r="F39" s="9">
        <f>SUM(F37:F38)</f>
        <v/>
      </c>
      <c r="G39" s="9">
        <f>SUM(G37:G38)</f>
        <v/>
      </c>
      <c r="H39" s="9">
        <f>SUM(H37:H38)</f>
        <v/>
      </c>
      <c r="I39" s="9">
        <f>SUM(I37:I38)</f>
        <v/>
      </c>
      <c r="J39" s="9">
        <f>SUM(J37:J38)</f>
        <v/>
      </c>
      <c r="K39" s="9">
        <f>SUM(K37:K38)</f>
        <v/>
      </c>
      <c r="L39" s="9">
        <f>SUM(L37:L38)</f>
        <v/>
      </c>
      <c r="M39" s="9">
        <f>SUM(M37:M38)</f>
        <v/>
      </c>
      <c r="N39" s="9">
        <f>SUM(N37:N38)</f>
        <v/>
      </c>
      <c r="O39" s="9">
        <f>SUM(O37:O38)</f>
        <v/>
      </c>
      <c r="P39" s="9">
        <f>SUM(P37:P38)</f>
        <v/>
      </c>
      <c r="Q39" s="9">
        <f>SUM(Q37:Q38)</f>
        <v/>
      </c>
      <c r="R39" s="9">
        <f>SUM(R37:R38)</f>
        <v/>
      </c>
      <c r="S39" s="9">
        <f>SUM(S37:S38)</f>
        <v/>
      </c>
      <c r="T39" s="9">
        <f>SUM(T37:T38)</f>
        <v/>
      </c>
      <c r="U39" s="9">
        <f>SUM(U37:U38)</f>
        <v/>
      </c>
      <c r="V39" s="9">
        <f>SUM(V37:V38)</f>
        <v/>
      </c>
      <c r="W39" s="9">
        <f>SUM(W37:W38)</f>
        <v/>
      </c>
      <c r="X39" s="9">
        <f>SUM(X37:X38)</f>
        <v/>
      </c>
      <c r="Y39" s="9">
        <f>SUM(Y37:Y38)</f>
        <v/>
      </c>
      <c r="Z39" s="9">
        <f>SUM(Z37:Z38)</f>
        <v/>
      </c>
      <c r="AA39" s="9">
        <f>SUM(AA37:AA38)</f>
        <v/>
      </c>
      <c r="AB39" s="9">
        <f>SUM(AB37:AB38)</f>
        <v/>
      </c>
      <c r="AC39" s="9">
        <f>SUM(AC37:AC38)</f>
        <v/>
      </c>
      <c r="AD39" s="9">
        <f>SUM(AD37:AD38)</f>
        <v/>
      </c>
      <c r="AE39" s="9">
        <f>SUM(AE37:AE38)</f>
        <v/>
      </c>
      <c r="AF39" s="9">
        <f>SUM(AF37:AF38)</f>
        <v/>
      </c>
      <c r="AG39" s="9">
        <f>SUM(AG37:AG38)</f>
        <v/>
      </c>
      <c r="AH39" s="9">
        <f>SUM(AH37:AH38)</f>
        <v/>
      </c>
      <c r="AI39" s="9">
        <f>SUM(AI37:AI38)</f>
        <v/>
      </c>
      <c r="AJ39" s="9">
        <f>SUM(AJ37:AJ38)</f>
        <v/>
      </c>
      <c r="AK39" s="9">
        <f>SUM(AK37:AK38)</f>
        <v/>
      </c>
      <c r="AL39" s="9">
        <f>SUM(AL37:AL38)</f>
        <v/>
      </c>
      <c r="AM39" s="9">
        <f>SUM(AM37:AM38)</f>
        <v/>
      </c>
      <c r="AN39" s="9">
        <f>SUM(AN37:AN38)</f>
        <v/>
      </c>
      <c r="AO39" s="9">
        <f>SUM(AO37:AO38)</f>
        <v/>
      </c>
      <c r="AP39" s="9">
        <f>SUM(AP37:AP38)</f>
        <v/>
      </c>
      <c r="AQ39" s="9">
        <f>SUM(AQ37:AQ38)</f>
        <v/>
      </c>
      <c r="AR39" s="9">
        <f>SUM(AR37:AR38)</f>
        <v/>
      </c>
      <c r="AS39" s="9">
        <f>SUM(AS37:AS38)</f>
        <v/>
      </c>
      <c r="AT39" s="9">
        <f>SUM(AT37:AT38)</f>
        <v/>
      </c>
      <c r="AU39" s="9">
        <f>SUM(AU37:AU38)</f>
        <v/>
      </c>
      <c r="AV39" s="9">
        <f>SUM(AV37:AV38)</f>
        <v/>
      </c>
      <c r="AW39" s="9">
        <f>SUM(AW37:AW38)</f>
        <v/>
      </c>
      <c r="AX39" s="9">
        <f>SUM(AX37:AX38)</f>
        <v/>
      </c>
      <c r="AY39" s="9">
        <f>SUM(AY37:AY38)</f>
        <v/>
      </c>
      <c r="AZ39" s="9">
        <f>SUM(AZ37:AZ38)</f>
        <v/>
      </c>
      <c r="BA39" s="9">
        <f>SUM(BA37:BA38)</f>
        <v/>
      </c>
      <c r="BB39" s="9">
        <f>SUM(BB37:BB38)</f>
        <v/>
      </c>
      <c r="BC39" s="9">
        <f>SUM(BC37:BC38)</f>
        <v/>
      </c>
      <c r="BD39" s="9">
        <f>SUM(BD37:BD38)</f>
        <v/>
      </c>
      <c r="BE39" s="9">
        <f>SUM(BE37:BE38)</f>
        <v/>
      </c>
      <c r="BF39" s="9">
        <f>SUM(BF37:BF38)</f>
        <v/>
      </c>
      <c r="BG39" s="9">
        <f>SUM(BG37:BG38)</f>
        <v/>
      </c>
      <c r="BH39" s="9">
        <f>SUM(BH37:BH38)</f>
        <v/>
      </c>
      <c r="BI39" s="9">
        <f>SUM(BI37:BI38)</f>
        <v/>
      </c>
      <c r="BJ39" s="9">
        <f>SUM(BJ37:BJ38)</f>
        <v/>
      </c>
      <c r="BK39" s="9">
        <f>SUM(BK37:BK38)</f>
        <v/>
      </c>
      <c r="BL39" s="9">
        <f>SUM(BL37:BL38)</f>
        <v/>
      </c>
      <c r="BM39" s="9">
        <f>SUM(BM37:BM38)</f>
        <v/>
      </c>
      <c r="BN39" s="9">
        <f>SUM(BN37:BN38)</f>
        <v/>
      </c>
      <c r="BO39" s="9">
        <f>SUM(BO37:BO38)</f>
        <v/>
      </c>
      <c r="BP39" s="9">
        <f>IFERROR(BK39/BD39,0)</f>
        <v/>
      </c>
      <c r="BQ39" s="9">
        <f>BO39/31*31</f>
        <v/>
      </c>
      <c r="BR39" s="9">
        <f>IFERROR(BL39/BE39,0)</f>
        <v/>
      </c>
    </row>
    <row r="41">
      <c r="A41" s="5" t="n"/>
      <c r="B41" s="5" t="n"/>
      <c r="C41" s="5" t="n"/>
      <c r="D41" s="5" t="inlineStr">
        <is>
          <t>БОЕВЫЕ ИСКУССТВА</t>
        </is>
      </c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  <c r="BF41" s="5" t="n"/>
      <c r="BG41" s="5" t="n"/>
      <c r="BH41" s="5" t="n"/>
      <c r="BI41" s="5" t="n"/>
      <c r="BJ41" s="5" t="n"/>
      <c r="BK41" s="5" t="n"/>
      <c r="BL41" s="5" t="n"/>
      <c r="BM41" s="5" t="n"/>
      <c r="BN41" s="5" t="n"/>
      <c r="BO41" s="5" t="n"/>
      <c r="BP41" s="5" t="n"/>
      <c r="BQ41" s="5" t="n"/>
      <c r="BR41" s="5" t="n"/>
    </row>
    <row r="42">
      <c r="A42" s="4" t="inlineStr">
        <is>
          <t>№</t>
        </is>
      </c>
      <c r="B42" s="4" t="inlineStr">
        <is>
          <t>Дата начала</t>
        </is>
      </c>
      <c r="C42" s="4" t="inlineStr">
        <is>
          <t>Статус</t>
        </is>
      </c>
      <c r="D42" s="4" t="inlineStr">
        <is>
          <t>ФИО</t>
        </is>
      </c>
      <c r="E42" s="4" t="inlineStr">
        <is>
          <t>Факт $ из 1С</t>
        </is>
      </c>
      <c r="F42" s="4" t="inlineStr">
        <is>
          <t>Факт ПТ</t>
        </is>
      </c>
      <c r="G42" s="4" t="inlineStr">
        <is>
          <t>Факт $ МГ/секции</t>
        </is>
      </c>
      <c r="H42" s="4" t="inlineStr">
        <is>
          <t>Факт МГ/секции</t>
        </is>
      </c>
      <c r="I42" s="4" t="inlineStr">
        <is>
          <t>Факт ВПТ</t>
        </is>
      </c>
      <c r="J42" s="4" t="inlineStr">
        <is>
          <t>Тех. задание ПТ</t>
        </is>
      </c>
      <c r="K42" s="4" t="inlineStr">
        <is>
          <t>Тех задание $</t>
        </is>
      </c>
      <c r="L42" s="4" t="inlineStr">
        <is>
          <t>Тех. задание ВПТ</t>
        </is>
      </c>
      <c r="M42" s="4" t="inlineStr">
        <is>
          <t>Разница ПТ $</t>
        </is>
      </c>
      <c r="N42" s="4" t="inlineStr">
        <is>
          <t>Факт СПЛИТ</t>
        </is>
      </c>
      <c r="O42" s="4" t="inlineStr">
        <is>
          <t>Факт $ из 1С</t>
        </is>
      </c>
      <c r="P42" s="4" t="inlineStr">
        <is>
          <t>Факт ПТ</t>
        </is>
      </c>
      <c r="Q42" s="4" t="inlineStr">
        <is>
          <t>Факт $ МГ/секции</t>
        </is>
      </c>
      <c r="R42" s="4" t="inlineStr">
        <is>
          <t>Факт МГ/секции</t>
        </is>
      </c>
      <c r="S42" s="4" t="inlineStr">
        <is>
          <t>Факт ВПТ</t>
        </is>
      </c>
      <c r="T42" s="4" t="inlineStr">
        <is>
          <t>Тех. задание ПТ</t>
        </is>
      </c>
      <c r="U42" s="4" t="inlineStr">
        <is>
          <t>Тех задание $</t>
        </is>
      </c>
      <c r="V42" s="4" t="inlineStr">
        <is>
          <t>Тех. задание ВПТ</t>
        </is>
      </c>
      <c r="W42" s="4" t="inlineStr">
        <is>
          <t>Разница ПТ $</t>
        </is>
      </c>
      <c r="X42" s="4" t="inlineStr">
        <is>
          <t>Факт СПЛИТ</t>
        </is>
      </c>
      <c r="Y42" s="4" t="inlineStr">
        <is>
          <t>Факт $ из 1С</t>
        </is>
      </c>
      <c r="Z42" s="4" t="inlineStr">
        <is>
          <t>Факт ПТ</t>
        </is>
      </c>
      <c r="AA42" s="4" t="inlineStr">
        <is>
          <t>Факт $ МГ/секции</t>
        </is>
      </c>
      <c r="AB42" s="4" t="inlineStr">
        <is>
          <t>Факт МГ/секции</t>
        </is>
      </c>
      <c r="AC42" s="4" t="inlineStr">
        <is>
          <t>Факт ВПТ</t>
        </is>
      </c>
      <c r="AD42" s="4" t="inlineStr">
        <is>
          <t>Тех. задание ПТ</t>
        </is>
      </c>
      <c r="AE42" s="4" t="inlineStr">
        <is>
          <t>Тех задание $</t>
        </is>
      </c>
      <c r="AF42" s="4" t="inlineStr">
        <is>
          <t>Тех. задание ВПТ</t>
        </is>
      </c>
      <c r="AG42" s="4" t="inlineStr">
        <is>
          <t>Разница ПТ $</t>
        </is>
      </c>
      <c r="AH42" s="4" t="inlineStr">
        <is>
          <t>Факт СПЛИТ</t>
        </is>
      </c>
      <c r="AI42" s="4" t="inlineStr">
        <is>
          <t>Факт $ из 1С</t>
        </is>
      </c>
      <c r="AJ42" s="4" t="inlineStr">
        <is>
          <t>Факт ПТ</t>
        </is>
      </c>
      <c r="AK42" s="4" t="inlineStr">
        <is>
          <t>Факт $ МГ/секции</t>
        </is>
      </c>
      <c r="AL42" s="4" t="inlineStr">
        <is>
          <t>Факт МГ/секции</t>
        </is>
      </c>
      <c r="AM42" s="4" t="inlineStr">
        <is>
          <t>Факт ВПТ</t>
        </is>
      </c>
      <c r="AN42" s="4" t="inlineStr">
        <is>
          <t>Тех. задание ПТ</t>
        </is>
      </c>
      <c r="AO42" s="4" t="inlineStr">
        <is>
          <t>Тех задание $</t>
        </is>
      </c>
      <c r="AP42" s="4" t="inlineStr">
        <is>
          <t>Тех. задание ВПТ</t>
        </is>
      </c>
      <c r="AQ42" s="4" t="inlineStr">
        <is>
          <t>Разница ПТ $</t>
        </is>
      </c>
      <c r="AR42" s="4" t="inlineStr">
        <is>
          <t>Факт СПЛИТ</t>
        </is>
      </c>
      <c r="AS42" s="4" t="inlineStr">
        <is>
          <t>Факт $ из 1С</t>
        </is>
      </c>
      <c r="AT42" s="4" t="inlineStr">
        <is>
          <t>Факт ПТ</t>
        </is>
      </c>
      <c r="AU42" s="4" t="inlineStr">
        <is>
          <t>Факт $ МГ/секции</t>
        </is>
      </c>
      <c r="AV42" s="4" t="inlineStr">
        <is>
          <t>Факт МГ/секции</t>
        </is>
      </c>
      <c r="AW42" s="4" t="inlineStr">
        <is>
          <t>Факт ВПТ</t>
        </is>
      </c>
      <c r="AX42" s="4" t="inlineStr">
        <is>
          <t>Тех. задание ПТ</t>
        </is>
      </c>
      <c r="AY42" s="4" t="inlineStr">
        <is>
          <t>Тех задание $</t>
        </is>
      </c>
      <c r="AZ42" s="4" t="inlineStr">
        <is>
          <t>Тех. задание ВПТ</t>
        </is>
      </c>
      <c r="BA42" s="4" t="inlineStr">
        <is>
          <t>Разница ПТ $</t>
        </is>
      </c>
      <c r="BB42" s="4" t="inlineStr">
        <is>
          <t>Факт СПЛИТ</t>
        </is>
      </c>
      <c r="BC42" s="4" t="inlineStr"/>
      <c r="BD42" s="4" t="inlineStr">
        <is>
          <t>Тех. задание ПТ</t>
        </is>
      </c>
      <c r="BE42" s="4" t="inlineStr">
        <is>
          <t>Факт ПТ</t>
        </is>
      </c>
      <c r="BF42" s="4" t="inlineStr">
        <is>
          <t>Факт СПЛИТ</t>
        </is>
      </c>
      <c r="BG42" s="4" t="inlineStr">
        <is>
          <t>Тех. задание ВПТ</t>
        </is>
      </c>
      <c r="BH42" s="4" t="inlineStr">
        <is>
          <t>Факт ВПТ</t>
        </is>
      </c>
      <c r="BI42" s="4" t="inlineStr">
        <is>
          <t>Тех. задание</t>
        </is>
      </c>
      <c r="BJ42" s="4" t="inlineStr">
        <is>
          <t>Факт</t>
        </is>
      </c>
      <c r="BK42" s="4" t="inlineStr">
        <is>
          <t>Тех задание $</t>
        </is>
      </c>
      <c r="BL42" s="4" t="inlineStr">
        <is>
          <t>Факт ПТ 1С $</t>
        </is>
      </c>
      <c r="BM42" s="4" t="inlineStr">
        <is>
          <t>Факт МГ/секции 1С $</t>
        </is>
      </c>
      <c r="BN42" s="4" t="inlineStr">
        <is>
          <t>Прочие услуги $</t>
        </is>
      </c>
      <c r="BO42" s="4" t="inlineStr">
        <is>
          <t>Факт общий $</t>
        </is>
      </c>
      <c r="BP42" s="4" t="inlineStr">
        <is>
          <t>Средняя стоимость ПТ прошлого месяца $</t>
        </is>
      </c>
      <c r="BQ42" s="4" t="inlineStr">
        <is>
          <t>Ранрейт $</t>
        </is>
      </c>
      <c r="BR42" s="4" t="inlineStr">
        <is>
          <t>Средняя стоимость ПТ на новый месяц</t>
        </is>
      </c>
    </row>
    <row r="43">
      <c r="A43" s="6" t="n">
        <v>25</v>
      </c>
      <c r="B43" s="6" t="inlineStr">
        <is>
          <t>2026-01-02</t>
        </is>
      </c>
      <c r="C43" s="6" t="inlineStr">
        <is>
          <t>ПТ</t>
        </is>
      </c>
      <c r="D43" s="6" t="inlineStr">
        <is>
          <t>Гусейнов Ширхан Панах Оглы</t>
        </is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1</v>
      </c>
      <c r="K43" s="7">
        <f>ROUND(J43*BP43/100,0)*100</f>
        <v/>
      </c>
      <c r="L43" s="7" t="n">
        <v>0</v>
      </c>
      <c r="M43" s="7">
        <f>E43-K43</f>
        <v/>
      </c>
      <c r="N43" s="7" t="n">
        <v>0</v>
      </c>
      <c r="O43" s="7" t="n">
        <v>0</v>
      </c>
      <c r="P43" s="7" t="n">
        <v>0</v>
      </c>
      <c r="Q43" s="7" t="n">
        <v>1912.5</v>
      </c>
      <c r="R43" s="7" t="n">
        <v>3</v>
      </c>
      <c r="S43" s="7" t="n">
        <v>2</v>
      </c>
      <c r="T43" s="7" t="n">
        <v>1</v>
      </c>
      <c r="U43" s="7">
        <f>ROUND(T43*BP43/100,0)*100</f>
        <v/>
      </c>
      <c r="V43" s="7" t="n">
        <v>0</v>
      </c>
      <c r="W43" s="7">
        <f>O43-U43</f>
        <v/>
      </c>
      <c r="X43" s="7" t="n">
        <v>0</v>
      </c>
      <c r="Y43" s="7" t="n">
        <v>0</v>
      </c>
      <c r="Z43" s="7" t="n">
        <v>0</v>
      </c>
      <c r="AA43" s="7" t="n">
        <v>2550</v>
      </c>
      <c r="AB43" s="7" t="n">
        <v>4</v>
      </c>
      <c r="AC43" s="7" t="n">
        <v>1</v>
      </c>
      <c r="AD43" s="7" t="n">
        <v>1</v>
      </c>
      <c r="AE43" s="7">
        <f>ROUND(AD43*BP43/100,0)*100</f>
        <v/>
      </c>
      <c r="AF43" s="7" t="n">
        <v>0</v>
      </c>
      <c r="AG43" s="7">
        <f>Y43-AE43</f>
        <v/>
      </c>
      <c r="AH43" s="7" t="n">
        <v>0</v>
      </c>
      <c r="AI43" s="7" t="n">
        <v>0</v>
      </c>
      <c r="AJ43" s="7" t="n">
        <v>0</v>
      </c>
      <c r="AK43" s="7" t="n">
        <v>2550</v>
      </c>
      <c r="AL43" s="7" t="n">
        <v>4</v>
      </c>
      <c r="AM43" s="7" t="n">
        <v>1</v>
      </c>
      <c r="AN43" s="7" t="n">
        <v>1</v>
      </c>
      <c r="AO43" s="7">
        <f>ROUND(AN43*BP43/100,0)*100</f>
        <v/>
      </c>
      <c r="AP43" s="7" t="n">
        <v>0</v>
      </c>
      <c r="AQ43" s="7">
        <f>AI43-AO43</f>
        <v/>
      </c>
      <c r="AR43" s="7" t="n">
        <v>0</v>
      </c>
      <c r="AS43" s="7" t="n">
        <v>0</v>
      </c>
      <c r="AT43" s="7" t="n">
        <v>0</v>
      </c>
      <c r="AU43" s="7" t="n">
        <v>637.5</v>
      </c>
      <c r="AV43" s="7" t="n">
        <v>1</v>
      </c>
      <c r="AW43" s="7" t="n">
        <v>0</v>
      </c>
      <c r="AX43" s="7" t="n">
        <v>0</v>
      </c>
      <c r="AY43" s="7">
        <f>ROUND(AX43*BP43/100,0)*100</f>
        <v/>
      </c>
      <c r="AZ43" s="7" t="n">
        <v>0</v>
      </c>
      <c r="BA43" s="7">
        <f>AS43-AY43</f>
        <v/>
      </c>
      <c r="BB43" s="7" t="n">
        <v>0</v>
      </c>
      <c r="BC43" s="6" t="n"/>
      <c r="BD43" s="7">
        <f>SUM(J43,T43,AD43,AN43,AX43)</f>
        <v/>
      </c>
      <c r="BE43" s="7">
        <f>SUM(F43,P43,Z43,AJ43,AT43)</f>
        <v/>
      </c>
      <c r="BF43" s="7">
        <f>SUM(N43,X43,AH43,AR43,BB43)</f>
        <v/>
      </c>
      <c r="BG43" s="7">
        <f>SUM(L43,V43,AF43,AP43,AZ43)</f>
        <v/>
      </c>
      <c r="BH43" s="7">
        <f>SUM(I43,S43,AC43,AM43,AW43)</f>
        <v/>
      </c>
      <c r="BI43" s="7" t="n">
        <v>0</v>
      </c>
      <c r="BJ43" s="7">
        <f>SUM(H43,R43,AB43,AL43,AV43)</f>
        <v/>
      </c>
      <c r="BK43" s="7">
        <f>SUM(K43,U43,AE43,AO43,AY43)</f>
        <v/>
      </c>
      <c r="BL43" s="7">
        <f>SUM(E43,O43,Y43,AI43,AS43)</f>
        <v/>
      </c>
      <c r="BM43" s="7">
        <f>SUM(G43,Q43,AA43,AK43,AU43)</f>
        <v/>
      </c>
      <c r="BN43" s="7" t="n">
        <v>0</v>
      </c>
      <c r="BO43" s="7">
        <f>BL43+BM43+BN43</f>
        <v/>
      </c>
      <c r="BP43" s="7" t="n">
        <v>495.8333333333333</v>
      </c>
      <c r="BQ43" s="7">
        <f>BO43/31*31</f>
        <v/>
      </c>
      <c r="BR43" s="7">
        <f>IFERROR(BL43/BE43,0)</f>
        <v/>
      </c>
    </row>
    <row r="44">
      <c r="A44" s="6" t="n">
        <v>26</v>
      </c>
      <c r="B44" s="6" t="inlineStr">
        <is>
          <t>2025-04-01</t>
        </is>
      </c>
      <c r="C44" s="6" t="inlineStr">
        <is>
          <t>ПТ</t>
        </is>
      </c>
      <c r="D44" s="6" t="inlineStr">
        <is>
          <t>Хилобок Кирилл Игоревич</t>
        </is>
      </c>
      <c r="E44" s="7" t="n">
        <v>4617.75</v>
      </c>
      <c r="F44" s="7" t="n">
        <v>3</v>
      </c>
      <c r="G44" s="7" t="n">
        <v>620</v>
      </c>
      <c r="H44" s="7" t="n">
        <v>1</v>
      </c>
      <c r="I44" s="7" t="n">
        <v>1</v>
      </c>
      <c r="J44" s="7" t="n">
        <v>3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6511.25</v>
      </c>
      <c r="P44" s="7" t="n">
        <v>4</v>
      </c>
      <c r="Q44" s="7" t="n">
        <v>2480</v>
      </c>
      <c r="R44" s="7" t="n">
        <v>4</v>
      </c>
      <c r="S44" s="7" t="n">
        <v>2</v>
      </c>
      <c r="T44" s="7" t="n">
        <v>3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18628.5</v>
      </c>
      <c r="Z44" s="7" t="n">
        <v>12</v>
      </c>
      <c r="AA44" s="7" t="n">
        <v>4497.5</v>
      </c>
      <c r="AB44" s="7" t="n">
        <v>7</v>
      </c>
      <c r="AC44" s="7" t="n">
        <v>3</v>
      </c>
      <c r="AD44" s="7" t="n">
        <v>3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0</v>
      </c>
      <c r="AI44" s="7" t="n">
        <v>11152.5</v>
      </c>
      <c r="AJ44" s="7" t="n">
        <v>8</v>
      </c>
      <c r="AK44" s="7" t="n">
        <v>3843.75</v>
      </c>
      <c r="AL44" s="7" t="n">
        <v>6</v>
      </c>
      <c r="AM44" s="7" t="n">
        <v>2</v>
      </c>
      <c r="AN44" s="7" t="n">
        <v>3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4812.5</v>
      </c>
      <c r="AT44" s="7" t="n">
        <v>3</v>
      </c>
      <c r="AU44" s="7" t="n">
        <v>3293.75</v>
      </c>
      <c r="AV44" s="7" t="n">
        <v>5</v>
      </c>
      <c r="AW44" s="7" t="n">
        <v>2</v>
      </c>
      <c r="AX44" s="7" t="n">
        <v>1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959.6428571428571</v>
      </c>
      <c r="BQ44" s="7">
        <f>BO44/31*31</f>
        <v/>
      </c>
      <c r="BR44" s="7">
        <f>IFERROR(BL44/BE44,0)</f>
        <v/>
      </c>
    </row>
    <row r="45">
      <c r="A45" s="8" t="n"/>
      <c r="B45" s="8" t="n"/>
      <c r="C45" s="8" t="n"/>
      <c r="D45" s="8" t="inlineStr">
        <is>
          <t>Итого БИ</t>
        </is>
      </c>
      <c r="E45" s="9">
        <f>SUM(E43:E44)</f>
        <v/>
      </c>
      <c r="F45" s="9">
        <f>SUM(F43:F44)</f>
        <v/>
      </c>
      <c r="G45" s="9">
        <f>SUM(G43:G44)</f>
        <v/>
      </c>
      <c r="H45" s="9">
        <f>SUM(H43:H44)</f>
        <v/>
      </c>
      <c r="I45" s="9">
        <f>SUM(I43:I44)</f>
        <v/>
      </c>
      <c r="J45" s="9">
        <f>SUM(J43:J44)</f>
        <v/>
      </c>
      <c r="K45" s="9">
        <f>SUM(K43:K44)</f>
        <v/>
      </c>
      <c r="L45" s="9">
        <f>SUM(L43:L44)</f>
        <v/>
      </c>
      <c r="M45" s="9">
        <f>SUM(M43:M44)</f>
        <v/>
      </c>
      <c r="N45" s="9">
        <f>SUM(N43:N44)</f>
        <v/>
      </c>
      <c r="O45" s="9">
        <f>SUM(O43:O44)</f>
        <v/>
      </c>
      <c r="P45" s="9">
        <f>SUM(P43:P44)</f>
        <v/>
      </c>
      <c r="Q45" s="9">
        <f>SUM(Q43:Q44)</f>
        <v/>
      </c>
      <c r="R45" s="9">
        <f>SUM(R43:R44)</f>
        <v/>
      </c>
      <c r="S45" s="9">
        <f>SUM(S43:S44)</f>
        <v/>
      </c>
      <c r="T45" s="9">
        <f>SUM(T43:T44)</f>
        <v/>
      </c>
      <c r="U45" s="9">
        <f>SUM(U43:U44)</f>
        <v/>
      </c>
      <c r="V45" s="9">
        <f>SUM(V43:V44)</f>
        <v/>
      </c>
      <c r="W45" s="9">
        <f>SUM(W43:W44)</f>
        <v/>
      </c>
      <c r="X45" s="9">
        <f>SUM(X43:X44)</f>
        <v/>
      </c>
      <c r="Y45" s="9">
        <f>SUM(Y43:Y44)</f>
        <v/>
      </c>
      <c r="Z45" s="9">
        <f>SUM(Z43:Z44)</f>
        <v/>
      </c>
      <c r="AA45" s="9">
        <f>SUM(AA43:AA44)</f>
        <v/>
      </c>
      <c r="AB45" s="9">
        <f>SUM(AB43:AB44)</f>
        <v/>
      </c>
      <c r="AC45" s="9">
        <f>SUM(AC43:AC44)</f>
        <v/>
      </c>
      <c r="AD45" s="9">
        <f>SUM(AD43:AD44)</f>
        <v/>
      </c>
      <c r="AE45" s="9">
        <f>SUM(AE43:AE44)</f>
        <v/>
      </c>
      <c r="AF45" s="9">
        <f>SUM(AF43:AF44)</f>
        <v/>
      </c>
      <c r="AG45" s="9">
        <f>SUM(AG43:AG44)</f>
        <v/>
      </c>
      <c r="AH45" s="9">
        <f>SUM(AH43:AH44)</f>
        <v/>
      </c>
      <c r="AI45" s="9">
        <f>SUM(AI43:AI44)</f>
        <v/>
      </c>
      <c r="AJ45" s="9">
        <f>SUM(AJ43:AJ44)</f>
        <v/>
      </c>
      <c r="AK45" s="9">
        <f>SUM(AK43:AK44)</f>
        <v/>
      </c>
      <c r="AL45" s="9">
        <f>SUM(AL43:AL44)</f>
        <v/>
      </c>
      <c r="AM45" s="9">
        <f>SUM(AM43:AM44)</f>
        <v/>
      </c>
      <c r="AN45" s="9">
        <f>SUM(AN43:AN44)</f>
        <v/>
      </c>
      <c r="AO45" s="9">
        <f>SUM(AO43:AO44)</f>
        <v/>
      </c>
      <c r="AP45" s="9">
        <f>SUM(AP43:AP44)</f>
        <v/>
      </c>
      <c r="AQ45" s="9">
        <f>SUM(AQ43:AQ44)</f>
        <v/>
      </c>
      <c r="AR45" s="9">
        <f>SUM(AR43:AR44)</f>
        <v/>
      </c>
      <c r="AS45" s="9">
        <f>SUM(AS43:AS44)</f>
        <v/>
      </c>
      <c r="AT45" s="9">
        <f>SUM(AT43:AT44)</f>
        <v/>
      </c>
      <c r="AU45" s="9">
        <f>SUM(AU43:AU44)</f>
        <v/>
      </c>
      <c r="AV45" s="9">
        <f>SUM(AV43:AV44)</f>
        <v/>
      </c>
      <c r="AW45" s="9">
        <f>SUM(AW43:AW44)</f>
        <v/>
      </c>
      <c r="AX45" s="9">
        <f>SUM(AX43:AX44)</f>
        <v/>
      </c>
      <c r="AY45" s="9">
        <f>SUM(AY43:AY44)</f>
        <v/>
      </c>
      <c r="AZ45" s="9">
        <f>SUM(AZ43:AZ44)</f>
        <v/>
      </c>
      <c r="BA45" s="9">
        <f>SUM(BA43:BA44)</f>
        <v/>
      </c>
      <c r="BB45" s="9">
        <f>SUM(BB43:BB44)</f>
        <v/>
      </c>
      <c r="BC45" s="9">
        <f>SUM(BC43:BC44)</f>
        <v/>
      </c>
      <c r="BD45" s="9">
        <f>SUM(BD43:BD44)</f>
        <v/>
      </c>
      <c r="BE45" s="9">
        <f>SUM(BE43:BE44)</f>
        <v/>
      </c>
      <c r="BF45" s="9">
        <f>SUM(BF43:BF44)</f>
        <v/>
      </c>
      <c r="BG45" s="9">
        <f>SUM(BG43:BG44)</f>
        <v/>
      </c>
      <c r="BH45" s="9">
        <f>SUM(BH43:BH44)</f>
        <v/>
      </c>
      <c r="BI45" s="9">
        <f>SUM(BI43:BI44)</f>
        <v/>
      </c>
      <c r="BJ45" s="9">
        <f>SUM(BJ43:BJ44)</f>
        <v/>
      </c>
      <c r="BK45" s="9">
        <f>SUM(BK43:BK44)</f>
        <v/>
      </c>
      <c r="BL45" s="9">
        <f>SUM(BL43:BL44)</f>
        <v/>
      </c>
      <c r="BM45" s="9">
        <f>SUM(BM43:BM44)</f>
        <v/>
      </c>
      <c r="BN45" s="9">
        <f>SUM(BN43:BN44)</f>
        <v/>
      </c>
      <c r="BO45" s="9">
        <f>SUM(BO43:BO44)</f>
        <v/>
      </c>
      <c r="BP45" s="9">
        <f>IFERROR(BK45/BD45,0)</f>
        <v/>
      </c>
      <c r="BQ45" s="9">
        <f>BO45/31*31</f>
        <v/>
      </c>
      <c r="BR45" s="9">
        <f>IFERROR(BL45/BE45,0)</f>
        <v/>
      </c>
    </row>
    <row r="47">
      <c r="A47" s="10" t="n"/>
      <c r="B47" s="10" t="n"/>
      <c r="C47" s="10" t="n"/>
      <c r="D47" s="10" t="inlineStr">
        <is>
          <t>Итого</t>
        </is>
      </c>
      <c r="E47" s="11">
        <f>SUM(E21,E33,E39,E45)</f>
        <v/>
      </c>
      <c r="F47" s="11">
        <f>SUM(F21,F33,F39,F45)</f>
        <v/>
      </c>
      <c r="G47" s="11">
        <f>SUM(G21,G33,G39,G45)</f>
        <v/>
      </c>
      <c r="H47" s="11">
        <f>SUM(H21,H33,H39,H45)</f>
        <v/>
      </c>
      <c r="I47" s="11">
        <f>SUM(I21,I33,I39,I45)</f>
        <v/>
      </c>
      <c r="J47" s="11">
        <f>SUM(J21,J33,J39,J45)</f>
        <v/>
      </c>
      <c r="K47" s="11">
        <f>SUM(K21,K33,K39,K45)</f>
        <v/>
      </c>
      <c r="L47" s="11">
        <f>SUM(L21,L33,L39,L45)</f>
        <v/>
      </c>
      <c r="M47" s="11">
        <f>SUM(M21,M33,M39,M45)</f>
        <v/>
      </c>
      <c r="N47" s="11">
        <f>SUM(N21,N33,N39,N45)</f>
        <v/>
      </c>
      <c r="O47" s="11">
        <f>SUM(O21,O33,O39,O45)</f>
        <v/>
      </c>
      <c r="P47" s="11">
        <f>SUM(P21,P33,P39,P45)</f>
        <v/>
      </c>
      <c r="Q47" s="11">
        <f>SUM(Q21,Q33,Q39,Q45)</f>
        <v/>
      </c>
      <c r="R47" s="11">
        <f>SUM(R21,R33,R39,R45)</f>
        <v/>
      </c>
      <c r="S47" s="11">
        <f>SUM(S21,S33,S39,S45)</f>
        <v/>
      </c>
      <c r="T47" s="11">
        <f>SUM(T21,T33,T39,T45)</f>
        <v/>
      </c>
      <c r="U47" s="11">
        <f>SUM(U21,U33,U39,U45)</f>
        <v/>
      </c>
      <c r="V47" s="11">
        <f>SUM(V21,V33,V39,V45)</f>
        <v/>
      </c>
      <c r="W47" s="11">
        <f>SUM(W21,W33,W39,W45)</f>
        <v/>
      </c>
      <c r="X47" s="11">
        <f>SUM(X21,X33,X39,X45)</f>
        <v/>
      </c>
      <c r="Y47" s="11">
        <f>SUM(Y21,Y33,Y39,Y45)</f>
        <v/>
      </c>
      <c r="Z47" s="11">
        <f>SUM(Z21,Z33,Z39,Z45)</f>
        <v/>
      </c>
      <c r="AA47" s="11">
        <f>SUM(AA21,AA33,AA39,AA45)</f>
        <v/>
      </c>
      <c r="AB47" s="11">
        <f>SUM(AB21,AB33,AB39,AB45)</f>
        <v/>
      </c>
      <c r="AC47" s="11">
        <f>SUM(AC21,AC33,AC39,AC45)</f>
        <v/>
      </c>
      <c r="AD47" s="11">
        <f>SUM(AD21,AD33,AD39,AD45)</f>
        <v/>
      </c>
      <c r="AE47" s="11">
        <f>SUM(AE21,AE33,AE39,AE45)</f>
        <v/>
      </c>
      <c r="AF47" s="11">
        <f>SUM(AF21,AF33,AF39,AF45)</f>
        <v/>
      </c>
      <c r="AG47" s="11">
        <f>SUM(AG21,AG33,AG39,AG45)</f>
        <v/>
      </c>
      <c r="AH47" s="11">
        <f>SUM(AH21,AH33,AH39,AH45)</f>
        <v/>
      </c>
      <c r="AI47" s="11">
        <f>SUM(AI21,AI33,AI39,AI45)</f>
        <v/>
      </c>
      <c r="AJ47" s="11">
        <f>SUM(AJ21,AJ33,AJ39,AJ45)</f>
        <v/>
      </c>
      <c r="AK47" s="11">
        <f>SUM(AK21,AK33,AK39,AK45)</f>
        <v/>
      </c>
      <c r="AL47" s="11">
        <f>SUM(AL21,AL33,AL39,AL45)</f>
        <v/>
      </c>
      <c r="AM47" s="11">
        <f>SUM(AM21,AM33,AM39,AM45)</f>
        <v/>
      </c>
      <c r="AN47" s="11">
        <f>SUM(AN21,AN33,AN39,AN45)</f>
        <v/>
      </c>
      <c r="AO47" s="11">
        <f>SUM(AO21,AO33,AO39,AO45)</f>
        <v/>
      </c>
      <c r="AP47" s="11">
        <f>SUM(AP21,AP33,AP39,AP45)</f>
        <v/>
      </c>
      <c r="AQ47" s="11">
        <f>SUM(AQ21,AQ33,AQ39,AQ45)</f>
        <v/>
      </c>
      <c r="AR47" s="11">
        <f>SUM(AR21,AR33,AR39,AR45)</f>
        <v/>
      </c>
      <c r="AS47" s="11">
        <f>SUM(AS21,AS33,AS39,AS45)</f>
        <v/>
      </c>
      <c r="AT47" s="11">
        <f>SUM(AT21,AT33,AT39,AT45)</f>
        <v/>
      </c>
      <c r="AU47" s="11">
        <f>SUM(AU21,AU33,AU39,AU45)</f>
        <v/>
      </c>
      <c r="AV47" s="11">
        <f>SUM(AV21,AV33,AV39,AV45)</f>
        <v/>
      </c>
      <c r="AW47" s="11">
        <f>SUM(AW21,AW33,AW39,AW45)</f>
        <v/>
      </c>
      <c r="AX47" s="11">
        <f>SUM(AX21,AX33,AX39,AX45)</f>
        <v/>
      </c>
      <c r="AY47" s="11">
        <f>SUM(AY21,AY33,AY39,AY45)</f>
        <v/>
      </c>
      <c r="AZ47" s="11">
        <f>SUM(AZ21,AZ33,AZ39,AZ45)</f>
        <v/>
      </c>
      <c r="BA47" s="11">
        <f>SUM(BA21,BA33,BA39,BA45)</f>
        <v/>
      </c>
      <c r="BB47" s="11">
        <f>SUM(BB21,BB33,BB39,BB45)</f>
        <v/>
      </c>
      <c r="BC47" s="11">
        <f>SUM(BC21,BC33,BC39,BC45)</f>
        <v/>
      </c>
      <c r="BD47" s="11">
        <f>SUM(BD21,BD33,BD39,BD45)</f>
        <v/>
      </c>
      <c r="BE47" s="11">
        <f>SUM(BE21,BE33,BE39,BE45)</f>
        <v/>
      </c>
      <c r="BF47" s="11">
        <f>SUM(BF21,BF33,BF39,BF45)</f>
        <v/>
      </c>
      <c r="BG47" s="11">
        <f>SUM(BG21,BG33,BG39,BG45)</f>
        <v/>
      </c>
      <c r="BH47" s="11">
        <f>SUM(BH21,BH33,BH39,BH45)</f>
        <v/>
      </c>
      <c r="BI47" s="11">
        <f>SUM(BI21,BI33,BI39,BI45)</f>
        <v/>
      </c>
      <c r="BJ47" s="11">
        <f>SUM(BJ21,BJ33,BJ39,BJ45)</f>
        <v/>
      </c>
      <c r="BK47" s="11">
        <f>SUM(BK21,BK33,BK39,BK45)</f>
        <v/>
      </c>
      <c r="BL47" s="11">
        <f>SUM(BL21,BL33,BL39,BL45)</f>
        <v/>
      </c>
      <c r="BM47" s="11">
        <f>SUM(BM21,BM33,BM39,BM45)</f>
        <v/>
      </c>
      <c r="BN47" s="11">
        <f>SUM(BN21,BN33,BN39,BN45)</f>
        <v/>
      </c>
      <c r="BO47" s="11">
        <f>SUM(BO21,BO33,BO39,BO45)</f>
        <v/>
      </c>
      <c r="BP47" s="11">
        <f>IFERROR(BK47/BD47,0)</f>
        <v/>
      </c>
      <c r="BQ47" s="11">
        <f>BO47/31*31</f>
        <v/>
      </c>
      <c r="BR47" s="11">
        <f>IFERROR(BL47/BE47,0)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20">
    <cfRule type="dataBar" priority="1">
      <dataBar showValue="1">
        <cfvo type="num" val="0"/>
        <cfvo type="num" val="0"/>
        <color rgb="00D8B4FE"/>
      </dataBar>
    </cfRule>
  </conditionalFormatting>
  <conditionalFormatting sqref="M25:M32">
    <cfRule type="dataBar" priority="2">
      <dataBar showValue="1">
        <cfvo type="num" val="0"/>
        <cfvo type="num" val="0"/>
        <color rgb="00D8B4FE"/>
      </dataBar>
    </cfRule>
  </conditionalFormatting>
  <conditionalFormatting sqref="M37:M38">
    <cfRule type="dataBar" priority="3">
      <dataBar showValue="1">
        <cfvo type="num" val="0"/>
        <cfvo type="num" val="0"/>
        <color rgb="00D8B4FE"/>
      </dataBar>
    </cfRule>
  </conditionalFormatting>
  <conditionalFormatting sqref="M43:M44">
    <cfRule type="dataBar" priority="4">
      <dataBar showValue="1">
        <cfvo type="num" val="0"/>
        <cfvo type="num" val="0"/>
        <color rgb="00D8B4FE"/>
      </dataBar>
    </cfRule>
  </conditionalFormatting>
  <conditionalFormatting sqref="W7:W20">
    <cfRule type="dataBar" priority="5">
      <dataBar showValue="1">
        <cfvo type="num" val="0"/>
        <cfvo type="num" val="0"/>
        <color rgb="00D8B4FE"/>
      </dataBar>
    </cfRule>
  </conditionalFormatting>
  <conditionalFormatting sqref="W25:W32">
    <cfRule type="dataBar" priority="6">
      <dataBar showValue="1">
        <cfvo type="num" val="0"/>
        <cfvo type="num" val="0"/>
        <color rgb="00D8B4FE"/>
      </dataBar>
    </cfRule>
  </conditionalFormatting>
  <conditionalFormatting sqref="W37:W38">
    <cfRule type="dataBar" priority="7">
      <dataBar showValue="1">
        <cfvo type="num" val="0"/>
        <cfvo type="num" val="0"/>
        <color rgb="00D8B4FE"/>
      </dataBar>
    </cfRule>
  </conditionalFormatting>
  <conditionalFormatting sqref="W43:W44">
    <cfRule type="dataBar" priority="8">
      <dataBar showValue="1">
        <cfvo type="num" val="0"/>
        <cfvo type="num" val="0"/>
        <color rgb="00D8B4FE"/>
      </dataBar>
    </cfRule>
  </conditionalFormatting>
  <conditionalFormatting sqref="AG7:AG20">
    <cfRule type="dataBar" priority="9">
      <dataBar showValue="1">
        <cfvo type="num" val="0"/>
        <cfvo type="num" val="0"/>
        <color rgb="00D8B4FE"/>
      </dataBar>
    </cfRule>
  </conditionalFormatting>
  <conditionalFormatting sqref="AG25:AG32">
    <cfRule type="dataBar" priority="10">
      <dataBar showValue="1">
        <cfvo type="num" val="0"/>
        <cfvo type="num" val="0"/>
        <color rgb="00D8B4FE"/>
      </dataBar>
    </cfRule>
  </conditionalFormatting>
  <conditionalFormatting sqref="AG37:AG38">
    <cfRule type="dataBar" priority="11">
      <dataBar showValue="1">
        <cfvo type="num" val="0"/>
        <cfvo type="num" val="0"/>
        <color rgb="00D8B4FE"/>
      </dataBar>
    </cfRule>
  </conditionalFormatting>
  <conditionalFormatting sqref="AG43:AG44">
    <cfRule type="dataBar" priority="12">
      <dataBar showValue="1">
        <cfvo type="num" val="0"/>
        <cfvo type="num" val="0"/>
        <color rgb="00D8B4FE"/>
      </dataBar>
    </cfRule>
  </conditionalFormatting>
  <conditionalFormatting sqref="AQ7:AQ20">
    <cfRule type="dataBar" priority="13">
      <dataBar showValue="1">
        <cfvo type="num" val="0"/>
        <cfvo type="num" val="0"/>
        <color rgb="00D8B4FE"/>
      </dataBar>
    </cfRule>
  </conditionalFormatting>
  <conditionalFormatting sqref="AQ25:AQ32">
    <cfRule type="dataBar" priority="14">
      <dataBar showValue="1">
        <cfvo type="num" val="0"/>
        <cfvo type="num" val="0"/>
        <color rgb="00D8B4FE"/>
      </dataBar>
    </cfRule>
  </conditionalFormatting>
  <conditionalFormatting sqref="AQ37:AQ38">
    <cfRule type="dataBar" priority="15">
      <dataBar showValue="1">
        <cfvo type="num" val="0"/>
        <cfvo type="num" val="0"/>
        <color rgb="00D8B4FE"/>
      </dataBar>
    </cfRule>
  </conditionalFormatting>
  <conditionalFormatting sqref="AQ43:AQ44">
    <cfRule type="dataBar" priority="16">
      <dataBar showValue="1">
        <cfvo type="num" val="0"/>
        <cfvo type="num" val="0"/>
        <color rgb="00D8B4FE"/>
      </dataBar>
    </cfRule>
  </conditionalFormatting>
  <conditionalFormatting sqref="BA7:BA20">
    <cfRule type="dataBar" priority="17">
      <dataBar showValue="1">
        <cfvo type="num" val="0"/>
        <cfvo type="num" val="0"/>
        <color rgb="00D8B4FE"/>
      </dataBar>
    </cfRule>
  </conditionalFormatting>
  <conditionalFormatting sqref="BA25:BA32">
    <cfRule type="dataBar" priority="18">
      <dataBar showValue="1">
        <cfvo type="num" val="0"/>
        <cfvo type="num" val="0"/>
        <color rgb="00D8B4FE"/>
      </dataBar>
    </cfRule>
  </conditionalFormatting>
  <conditionalFormatting sqref="BA37:BA38">
    <cfRule type="dataBar" priority="19">
      <dataBar showValue="1">
        <cfvo type="num" val="0"/>
        <cfvo type="num" val="0"/>
        <color rgb="00D8B4FE"/>
      </dataBar>
    </cfRule>
  </conditionalFormatting>
  <conditionalFormatting sqref="BA43:BA44">
    <cfRule type="dataBar" priority="20">
      <dataBar showValue="1">
        <cfvo type="num" val="0"/>
        <cfvo type="num" val="0"/>
        <color rgb="00D8B4FE"/>
      </dataBar>
    </cfRule>
  </conditionalFormatting>
  <conditionalFormatting sqref="BQ7:BQ20">
    <cfRule type="dataBar" priority="21">
      <dataBar showValue="1">
        <cfvo type="num" val="0"/>
        <cfvo type="max"/>
        <color rgb="00B7E4C7"/>
      </dataBar>
    </cfRule>
  </conditionalFormatting>
  <conditionalFormatting sqref="BQ25:BQ32">
    <cfRule type="dataBar" priority="22">
      <dataBar showValue="1">
        <cfvo type="num" val="0"/>
        <cfvo type="max"/>
        <color rgb="00B7E4C7"/>
      </dataBar>
    </cfRule>
  </conditionalFormatting>
  <conditionalFormatting sqref="BQ37:BQ38">
    <cfRule type="dataBar" priority="23">
      <dataBar showValue="1">
        <cfvo type="num" val="0"/>
        <cfvo type="max"/>
        <color rgb="00B7E4C7"/>
      </dataBar>
    </cfRule>
  </conditionalFormatting>
  <conditionalFormatting sqref="BQ43:BQ44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7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02.01.2026 — 31.01.2026</t>
        </is>
      </c>
    </row>
    <row r="3">
      <c r="A3" t="inlineStr">
        <is>
          <t>Дата контроля: 31.01.2026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1991696.94</v>
      </c>
    </row>
    <row r="7">
      <c r="A7" s="6" t="inlineStr">
        <is>
          <t>План суммы</t>
        </is>
      </c>
      <c r="B7" s="14" t="n">
        <v>1393900</v>
      </c>
    </row>
    <row r="8">
      <c r="A8" s="6" t="inlineStr">
        <is>
          <t>Выполнение суммы</t>
        </is>
      </c>
      <c r="B8" s="15" t="n">
        <v>1.428866446660449</v>
      </c>
    </row>
    <row r="9">
      <c r="A9" s="6" t="inlineStr">
        <is>
          <t>Факт тренировок</t>
        </is>
      </c>
      <c r="B9" s="14" t="n">
        <v>1382</v>
      </c>
    </row>
    <row r="10">
      <c r="A10" s="6" t="inlineStr">
        <is>
          <t>План тренировок</t>
        </is>
      </c>
      <c r="B10" s="14" t="n">
        <v>948</v>
      </c>
    </row>
    <row r="11">
      <c r="A11" s="6" t="inlineStr">
        <is>
          <t>Выполнение тренировок</t>
        </is>
      </c>
      <c r="B11" s="15" t="n">
        <v>1.457805907172996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563</v>
      </c>
      <c r="C17" s="7" t="n">
        <v>562</v>
      </c>
      <c r="D17" s="17" t="n">
        <v>0.9982238010657194</v>
      </c>
      <c r="E17" s="7" t="n">
        <v>838000</v>
      </c>
      <c r="F17" s="7" t="n">
        <v>836651.1799999998</v>
      </c>
      <c r="G17" s="17" t="n">
        <v>0.9983904295942718</v>
      </c>
      <c r="H17" s="7" t="n">
        <v>836651.1799999998</v>
      </c>
      <c r="I17" s="7" t="n">
        <v>-1348.820000000182</v>
      </c>
    </row>
    <row r="18">
      <c r="A18" s="6" t="inlineStr">
        <is>
          <t>ГП</t>
        </is>
      </c>
      <c r="B18" s="7" t="n">
        <v>253</v>
      </c>
      <c r="C18" s="7" t="n">
        <v>511</v>
      </c>
      <c r="D18" s="17" t="n">
        <v>2.019762845849802</v>
      </c>
      <c r="E18" s="7" t="n">
        <v>382500</v>
      </c>
      <c r="F18" s="7" t="n">
        <v>770138.4600000001</v>
      </c>
      <c r="G18" s="17" t="n">
        <v>2.013433882352941</v>
      </c>
      <c r="H18" s="7" t="n">
        <v>770138.4600000001</v>
      </c>
      <c r="I18" s="7" t="n">
        <v>387638.4600000001</v>
      </c>
    </row>
    <row r="19">
      <c r="A19" s="6" t="inlineStr">
        <is>
          <t>ФТ</t>
        </is>
      </c>
      <c r="B19" s="7" t="n">
        <v>117</v>
      </c>
      <c r="C19" s="7" t="n">
        <v>230</v>
      </c>
      <c r="D19" s="17" t="n">
        <v>1.965811965811966</v>
      </c>
      <c r="E19" s="7" t="n">
        <v>159800</v>
      </c>
      <c r="F19" s="7" t="n">
        <v>316799.8</v>
      </c>
      <c r="G19" s="17" t="n">
        <v>1.982476846057572</v>
      </c>
      <c r="H19" s="7" t="n">
        <v>316799.8</v>
      </c>
      <c r="I19" s="7" t="n">
        <v>156999.8</v>
      </c>
    </row>
    <row r="20">
      <c r="A20" s="6" t="inlineStr">
        <is>
          <t>БИ</t>
        </is>
      </c>
      <c r="B20" s="7" t="n">
        <v>15</v>
      </c>
      <c r="C20" s="7" t="n">
        <v>79</v>
      </c>
      <c r="D20" s="17" t="n">
        <v>5.266666666666667</v>
      </c>
      <c r="E20" s="7" t="n">
        <v>13600</v>
      </c>
      <c r="F20" s="7" t="n">
        <v>68107.5</v>
      </c>
      <c r="G20" s="17" t="n">
        <v>5.007904411764706</v>
      </c>
      <c r="H20" s="7" t="n">
        <v>68107.5</v>
      </c>
      <c r="I20" s="7" t="n">
        <v>54507.5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Пирогов Илья Дмитриевич</t>
        </is>
      </c>
      <c r="C26" s="7" t="n">
        <v>39</v>
      </c>
      <c r="D26" s="7" t="n">
        <v>38</v>
      </c>
      <c r="E26" s="17" t="n">
        <v>0.9743589743589743</v>
      </c>
      <c r="F26" s="7" t="n">
        <v>49900</v>
      </c>
      <c r="G26" s="7" t="n">
        <v>48438.25</v>
      </c>
      <c r="H26" s="17" t="n">
        <v>0.9707064128256513</v>
      </c>
      <c r="I26" s="7" t="n">
        <v>48438.25</v>
      </c>
      <c r="J26" s="7" t="n">
        <v>-1461.75</v>
      </c>
    </row>
    <row r="27">
      <c r="A27" s="6" t="inlineStr">
        <is>
          <t>ТЗ</t>
        </is>
      </c>
      <c r="B27" s="6" t="inlineStr">
        <is>
          <t>Демошкевич София Александровна</t>
        </is>
      </c>
      <c r="C27" s="7" t="n">
        <v>12</v>
      </c>
      <c r="D27" s="7" t="n">
        <v>12</v>
      </c>
      <c r="E27" s="17" t="n">
        <v>1</v>
      </c>
      <c r="F27" s="7" t="n">
        <v>1000</v>
      </c>
      <c r="G27" s="7" t="n">
        <v>990</v>
      </c>
      <c r="H27" s="17" t="n">
        <v>0.99</v>
      </c>
      <c r="I27" s="7" t="n">
        <v>990</v>
      </c>
      <c r="J27" s="7" t="n">
        <v>-10</v>
      </c>
    </row>
    <row r="28">
      <c r="A28" s="6" t="inlineStr">
        <is>
          <t>ТЗ</t>
        </is>
      </c>
      <c r="B28" s="6" t="inlineStr">
        <is>
          <t>Ставертий Глеб Владимирович</t>
        </is>
      </c>
      <c r="C28" s="7" t="n">
        <v>30</v>
      </c>
      <c r="D28" s="7" t="n">
        <v>30</v>
      </c>
      <c r="E28" s="17" t="n">
        <v>1</v>
      </c>
      <c r="F28" s="7" t="n">
        <v>19300</v>
      </c>
      <c r="G28" s="7" t="n">
        <v>19273.5</v>
      </c>
      <c r="H28" s="17" t="n">
        <v>0.9986269430051814</v>
      </c>
      <c r="I28" s="7" t="n">
        <v>19273.5</v>
      </c>
      <c r="J28" s="7" t="n">
        <v>-26.5</v>
      </c>
    </row>
    <row r="29">
      <c r="A29" s="6" t="inlineStr">
        <is>
          <t>ТЗ</t>
        </is>
      </c>
      <c r="B29" s="6" t="inlineStr">
        <is>
          <t>Налобина Дарья Евгеньевна</t>
        </is>
      </c>
      <c r="C29" s="7" t="n">
        <v>5</v>
      </c>
      <c r="D29" s="7" t="n">
        <v>5</v>
      </c>
      <c r="E29" s="17" t="n">
        <v>1</v>
      </c>
      <c r="F29" s="7" t="n">
        <v>9500</v>
      </c>
      <c r="G29" s="7" t="n">
        <v>9493.75</v>
      </c>
      <c r="H29" s="17" t="n">
        <v>0.9993421052631579</v>
      </c>
      <c r="I29" s="7" t="n">
        <v>9493.75</v>
      </c>
      <c r="J29" s="7" t="n">
        <v>-6.25</v>
      </c>
    </row>
    <row r="30">
      <c r="A30" s="6" t="inlineStr">
        <is>
          <t>ТЗ</t>
        </is>
      </c>
      <c r="B30" s="6" t="inlineStr">
        <is>
          <t>Багаутдинова Юлия Мануровна</t>
        </is>
      </c>
      <c r="C30" s="7" t="n">
        <v>28</v>
      </c>
      <c r="D30" s="7" t="n">
        <v>28</v>
      </c>
      <c r="E30" s="17" t="n">
        <v>1</v>
      </c>
      <c r="F30" s="7" t="n">
        <v>28800</v>
      </c>
      <c r="G30" s="7" t="n">
        <v>28786</v>
      </c>
      <c r="H30" s="17" t="n">
        <v>0.9995138888888889</v>
      </c>
      <c r="I30" s="7" t="n">
        <v>28786</v>
      </c>
      <c r="J30" s="7" t="n">
        <v>-14</v>
      </c>
    </row>
    <row r="31">
      <c r="A31" s="6" t="inlineStr">
        <is>
          <t>ТЗ</t>
        </is>
      </c>
      <c r="B31" s="6" t="inlineStr">
        <is>
          <t>Корнеев Иван Викторович</t>
        </is>
      </c>
      <c r="C31" s="7" t="n">
        <v>90</v>
      </c>
      <c r="D31" s="7" t="n">
        <v>90</v>
      </c>
      <c r="E31" s="17" t="n">
        <v>1</v>
      </c>
      <c r="F31" s="7" t="n">
        <v>114400</v>
      </c>
      <c r="G31" s="7" t="n">
        <v>114365.5</v>
      </c>
      <c r="H31" s="17" t="n">
        <v>0.9996984265734266</v>
      </c>
      <c r="I31" s="7" t="n">
        <v>114365.5</v>
      </c>
      <c r="J31" s="7" t="n">
        <v>-34.5</v>
      </c>
    </row>
    <row r="32">
      <c r="A32" s="6" t="inlineStr">
        <is>
          <t>ТЗ</t>
        </is>
      </c>
      <c r="B32" s="6" t="inlineStr">
        <is>
          <t>Рочев Игорь Алексеевич</t>
        </is>
      </c>
      <c r="C32" s="7" t="n">
        <v>104</v>
      </c>
      <c r="D32" s="7" t="n">
        <v>104</v>
      </c>
      <c r="E32" s="17" t="n">
        <v>1</v>
      </c>
      <c r="F32" s="7" t="n">
        <v>207900</v>
      </c>
      <c r="G32" s="7" t="n">
        <v>207890.75</v>
      </c>
      <c r="H32" s="17" t="n">
        <v>0.9999555074555075</v>
      </c>
      <c r="I32" s="7" t="n">
        <v>207890.75</v>
      </c>
      <c r="J32" s="7" t="n">
        <v>-9.249999999970896</v>
      </c>
    </row>
    <row r="33">
      <c r="A33" s="6" t="inlineStr">
        <is>
          <t>ТЗ</t>
        </is>
      </c>
      <c r="B33" s="6" t="inlineStr">
        <is>
          <t>Симон Артём Андреевич</t>
        </is>
      </c>
      <c r="C33" s="7" t="n">
        <v>7</v>
      </c>
      <c r="D33" s="7" t="n">
        <v>7</v>
      </c>
      <c r="E33" s="17" t="n">
        <v>1</v>
      </c>
      <c r="F33" s="7" t="n">
        <v>3500</v>
      </c>
      <c r="G33" s="7" t="n">
        <v>3500</v>
      </c>
      <c r="H33" s="17" t="n">
        <v>1</v>
      </c>
      <c r="I33" s="7" t="n">
        <v>3500</v>
      </c>
      <c r="J33" s="7" t="n">
        <v>0</v>
      </c>
    </row>
    <row r="34">
      <c r="A34" s="6" t="inlineStr">
        <is>
          <t>ТЗ</t>
        </is>
      </c>
      <c r="B34" s="6" t="inlineStr">
        <is>
          <t>Шангов Павел Михайлович</t>
        </is>
      </c>
      <c r="C34" s="7" t="n">
        <v>68</v>
      </c>
      <c r="D34" s="7" t="n">
        <v>68</v>
      </c>
      <c r="E34" s="17" t="n">
        <v>1</v>
      </c>
      <c r="F34" s="7" t="n">
        <v>121500</v>
      </c>
      <c r="G34" s="7" t="n">
        <v>121539.97</v>
      </c>
      <c r="H34" s="17" t="n">
        <v>1.000328971193416</v>
      </c>
      <c r="I34" s="7" t="n">
        <v>121539.97</v>
      </c>
      <c r="J34" s="7" t="n">
        <v>39.97000000000116</v>
      </c>
    </row>
    <row r="35">
      <c r="A35" s="6" t="inlineStr">
        <is>
          <t>ТЗ</t>
        </is>
      </c>
      <c r="B35" s="6" t="inlineStr">
        <is>
          <t>Зинченко Лидия Ивановна</t>
        </is>
      </c>
      <c r="C35" s="7" t="n">
        <v>28</v>
      </c>
      <c r="D35" s="7" t="n">
        <v>28</v>
      </c>
      <c r="E35" s="17" t="n">
        <v>1</v>
      </c>
      <c r="F35" s="7" t="n">
        <v>32900</v>
      </c>
      <c r="G35" s="7" t="n">
        <v>32912</v>
      </c>
      <c r="H35" s="17" t="n">
        <v>1.000364741641337</v>
      </c>
      <c r="I35" s="7" t="n">
        <v>32912</v>
      </c>
      <c r="J35" s="7" t="n">
        <v>12</v>
      </c>
    </row>
    <row r="36">
      <c r="A36" s="6" t="inlineStr">
        <is>
          <t>ТЗ</t>
        </is>
      </c>
      <c r="B36" s="6" t="inlineStr">
        <is>
          <t>Ершов Данил Викторович</t>
        </is>
      </c>
      <c r="C36" s="7" t="n">
        <v>61</v>
      </c>
      <c r="D36" s="7" t="n">
        <v>61</v>
      </c>
      <c r="E36" s="17" t="n">
        <v>1</v>
      </c>
      <c r="F36" s="7" t="n">
        <v>88000</v>
      </c>
      <c r="G36" s="7" t="n">
        <v>88046</v>
      </c>
      <c r="H36" s="17" t="n">
        <v>1.000522727272727</v>
      </c>
      <c r="I36" s="7" t="n">
        <v>88046</v>
      </c>
      <c r="J36" s="7" t="n">
        <v>46</v>
      </c>
    </row>
    <row r="37">
      <c r="A37" s="6" t="inlineStr">
        <is>
          <t>ТЗ</t>
        </is>
      </c>
      <c r="B37" s="6" t="inlineStr">
        <is>
          <t>Терехин Андрей Владимирович</t>
        </is>
      </c>
      <c r="C37" s="7" t="n">
        <v>48</v>
      </c>
      <c r="D37" s="7" t="n">
        <v>48</v>
      </c>
      <c r="E37" s="17" t="n">
        <v>1</v>
      </c>
      <c r="F37" s="7" t="n">
        <v>84700</v>
      </c>
      <c r="G37" s="7" t="n">
        <v>84748.16</v>
      </c>
      <c r="H37" s="17" t="n">
        <v>1.000568595041322</v>
      </c>
      <c r="I37" s="7" t="n">
        <v>84748.16</v>
      </c>
      <c r="J37" s="7" t="n">
        <v>48.16000000000349</v>
      </c>
    </row>
    <row r="38">
      <c r="A38" s="6" t="inlineStr">
        <is>
          <t>ТЗ</t>
        </is>
      </c>
      <c r="B38" s="6" t="inlineStr">
        <is>
          <t>Важенина Ксения Александровна</t>
        </is>
      </c>
      <c r="C38" s="7" t="n">
        <v>22</v>
      </c>
      <c r="D38" s="7" t="n">
        <v>22</v>
      </c>
      <c r="E38" s="17" t="n">
        <v>1</v>
      </c>
      <c r="F38" s="7" t="n">
        <v>30600</v>
      </c>
      <c r="G38" s="7" t="n">
        <v>30617.5</v>
      </c>
      <c r="H38" s="17" t="n">
        <v>1.000571895424837</v>
      </c>
      <c r="I38" s="7" t="n">
        <v>30617.5</v>
      </c>
      <c r="J38" s="7" t="n">
        <v>17.5</v>
      </c>
    </row>
    <row r="39">
      <c r="A39" s="6" t="inlineStr">
        <is>
          <t>ТЗ</t>
        </is>
      </c>
      <c r="B39" s="6" t="inlineStr">
        <is>
          <t>Егиазарян Эльмира Яновна</t>
        </is>
      </c>
      <c r="C39" s="7" t="n">
        <v>21</v>
      </c>
      <c r="D39" s="7" t="n">
        <v>21</v>
      </c>
      <c r="E39" s="17" t="n">
        <v>1</v>
      </c>
      <c r="F39" s="7" t="n">
        <v>46000</v>
      </c>
      <c r="G39" s="7" t="n">
        <v>46049.8</v>
      </c>
      <c r="H39" s="17" t="n">
        <v>1.001082608695652</v>
      </c>
      <c r="I39" s="7" t="n">
        <v>46049.8</v>
      </c>
      <c r="J39" s="7" t="n">
        <v>49.80000000000291</v>
      </c>
    </row>
    <row r="40">
      <c r="A40" s="6" t="inlineStr">
        <is>
          <t>ГП</t>
        </is>
      </c>
      <c r="B40" s="6" t="inlineStr">
        <is>
          <t>Ножкина Ольга Сергеевна</t>
        </is>
      </c>
      <c r="C40" s="7" t="n">
        <v>0</v>
      </c>
      <c r="D40" s="7" t="n">
        <v>2</v>
      </c>
      <c r="E40" s="17" t="n">
        <v>0</v>
      </c>
      <c r="F40" s="7" t="n">
        <v>0</v>
      </c>
      <c r="G40" s="7" t="n">
        <v>0</v>
      </c>
      <c r="H40" s="17" t="n">
        <v>0</v>
      </c>
      <c r="I40" s="7" t="n">
        <v>0</v>
      </c>
      <c r="J40" s="7" t="n">
        <v>0</v>
      </c>
    </row>
    <row r="41">
      <c r="A41" s="6" t="inlineStr">
        <is>
          <t>ГП</t>
        </is>
      </c>
      <c r="B41" s="6" t="inlineStr">
        <is>
          <t>Панкова Ксения Евгеньевна</t>
        </is>
      </c>
      <c r="C41" s="7" t="n">
        <v>60</v>
      </c>
      <c r="D41" s="7" t="n">
        <v>119</v>
      </c>
      <c r="E41" s="17" t="n">
        <v>1.983333333333333</v>
      </c>
      <c r="F41" s="7" t="n">
        <v>91800</v>
      </c>
      <c r="G41" s="7" t="n">
        <v>183120.17</v>
      </c>
      <c r="H41" s="17" t="n">
        <v>1.994773093681917</v>
      </c>
      <c r="I41" s="7" t="n">
        <v>183120.17</v>
      </c>
      <c r="J41" s="7" t="n">
        <v>91320.16999999998</v>
      </c>
    </row>
    <row r="42">
      <c r="A42" s="6" t="inlineStr">
        <is>
          <t>ГП</t>
        </is>
      </c>
      <c r="B42" s="6" t="inlineStr">
        <is>
          <t>Редькина Анастасия Анатольевна</t>
        </is>
      </c>
      <c r="C42" s="7" t="n">
        <v>48</v>
      </c>
      <c r="D42" s="7" t="n">
        <v>96</v>
      </c>
      <c r="E42" s="17" t="n">
        <v>2</v>
      </c>
      <c r="F42" s="7" t="n">
        <v>70600</v>
      </c>
      <c r="G42" s="7" t="n">
        <v>141141.61</v>
      </c>
      <c r="H42" s="17" t="n">
        <v>1.999172946175637</v>
      </c>
      <c r="I42" s="7" t="n">
        <v>141141.61</v>
      </c>
      <c r="J42" s="7" t="n">
        <v>70541.60999999999</v>
      </c>
    </row>
    <row r="43">
      <c r="A43" s="6" t="inlineStr">
        <is>
          <t>ГП</t>
        </is>
      </c>
      <c r="B43" s="6" t="inlineStr">
        <is>
          <t>Попова Яна Юрьевна</t>
        </is>
      </c>
      <c r="C43" s="7" t="n">
        <v>10</v>
      </c>
      <c r="D43" s="7" t="n">
        <v>21</v>
      </c>
      <c r="E43" s="17" t="n">
        <v>2.1</v>
      </c>
      <c r="F43" s="7" t="n">
        <v>19400</v>
      </c>
      <c r="G43" s="7" t="n">
        <v>39236.42</v>
      </c>
      <c r="H43" s="17" t="n">
        <v>2.02249587628866</v>
      </c>
      <c r="I43" s="7" t="n">
        <v>39236.42</v>
      </c>
      <c r="J43" s="7" t="n">
        <v>19836.42</v>
      </c>
    </row>
    <row r="44">
      <c r="A44" s="6" t="inlineStr">
        <is>
          <t>ГП</t>
        </is>
      </c>
      <c r="B44" s="6" t="inlineStr">
        <is>
          <t>Смирнова Валерия Евгеньевна</t>
        </is>
      </c>
      <c r="C44" s="7" t="n">
        <v>38</v>
      </c>
      <c r="D44" s="7" t="n">
        <v>76</v>
      </c>
      <c r="E44" s="17" t="n">
        <v>2</v>
      </c>
      <c r="F44" s="7" t="n">
        <v>54000</v>
      </c>
      <c r="G44" s="7" t="n">
        <v>109357.84</v>
      </c>
      <c r="H44" s="17" t="n">
        <v>2.025145185185185</v>
      </c>
      <c r="I44" s="7" t="n">
        <v>109357.84</v>
      </c>
      <c r="J44" s="7" t="n">
        <v>55357.84</v>
      </c>
    </row>
    <row r="45">
      <c r="A45" s="6" t="inlineStr">
        <is>
          <t>ГП</t>
        </is>
      </c>
      <c r="B45" s="6" t="inlineStr">
        <is>
          <t>Петрова Анастасия Сергеевна</t>
        </is>
      </c>
      <c r="C45" s="7" t="n">
        <v>58</v>
      </c>
      <c r="D45" s="7" t="n">
        <v>118</v>
      </c>
      <c r="E45" s="17" t="n">
        <v>2.03448275862069</v>
      </c>
      <c r="F45" s="7" t="n">
        <v>78200</v>
      </c>
      <c r="G45" s="7" t="n">
        <v>158462.67</v>
      </c>
      <c r="H45" s="17" t="n">
        <v>2.026376854219949</v>
      </c>
      <c r="I45" s="7" t="n">
        <v>158462.67</v>
      </c>
      <c r="J45" s="7" t="n">
        <v>80262.66999999998</v>
      </c>
    </row>
    <row r="46">
      <c r="A46" s="6" t="inlineStr">
        <is>
          <t>ГП</t>
        </is>
      </c>
      <c r="B46" s="6" t="inlineStr">
        <is>
          <t>Емельянова Юлия Витальевна</t>
        </is>
      </c>
      <c r="C46" s="7" t="n">
        <v>17</v>
      </c>
      <c r="D46" s="7" t="n">
        <v>35</v>
      </c>
      <c r="E46" s="17" t="n">
        <v>2.058823529411764</v>
      </c>
      <c r="F46" s="7" t="n">
        <v>23300</v>
      </c>
      <c r="G46" s="7" t="n">
        <v>47218.5</v>
      </c>
      <c r="H46" s="17" t="n">
        <v>2.026545064377682</v>
      </c>
      <c r="I46" s="7" t="n">
        <v>47218.5</v>
      </c>
      <c r="J46" s="7" t="n">
        <v>23918.5</v>
      </c>
    </row>
    <row r="47">
      <c r="A47" s="6" t="inlineStr">
        <is>
          <t>ГП</t>
        </is>
      </c>
      <c r="B47" s="6" t="inlineStr">
        <is>
          <t>Пронькина Елена Александровна</t>
        </is>
      </c>
      <c r="C47" s="7" t="n">
        <v>22</v>
      </c>
      <c r="D47" s="7" t="n">
        <v>44</v>
      </c>
      <c r="E47" s="17" t="n">
        <v>2</v>
      </c>
      <c r="F47" s="7" t="n">
        <v>45200</v>
      </c>
      <c r="G47" s="7" t="n">
        <v>91601.25</v>
      </c>
      <c r="H47" s="17" t="n">
        <v>2.026576327433628</v>
      </c>
      <c r="I47" s="7" t="n">
        <v>91601.25</v>
      </c>
      <c r="J47" s="7" t="n">
        <v>46401.25</v>
      </c>
    </row>
    <row r="48">
      <c r="A48" s="6" t="inlineStr">
        <is>
          <t>ФТ</t>
        </is>
      </c>
      <c r="B48" s="6" t="inlineStr">
        <is>
          <t>Ангел Дмитрий Степанович</t>
        </is>
      </c>
      <c r="C48" s="7" t="n">
        <v>67</v>
      </c>
      <c r="D48" s="7" t="n">
        <v>130</v>
      </c>
      <c r="E48" s="17" t="n">
        <v>1.940298507462687</v>
      </c>
      <c r="F48" s="7" t="n">
        <v>65400</v>
      </c>
      <c r="G48" s="7" t="n">
        <v>127591.96</v>
      </c>
      <c r="H48" s="17" t="n">
        <v>1.950947400611621</v>
      </c>
      <c r="I48" s="7" t="n">
        <v>127591.96</v>
      </c>
      <c r="J48" s="7" t="n">
        <v>62191.96000000001</v>
      </c>
    </row>
    <row r="49">
      <c r="A49" s="6" t="inlineStr">
        <is>
          <t>ФТ</t>
        </is>
      </c>
      <c r="B49" s="6" t="inlineStr">
        <is>
          <t>Мутаев Аскер Магомедович</t>
        </is>
      </c>
      <c r="C49" s="7" t="n">
        <v>50</v>
      </c>
      <c r="D49" s="7" t="n">
        <v>100</v>
      </c>
      <c r="E49" s="17" t="n">
        <v>2</v>
      </c>
      <c r="F49" s="7" t="n">
        <v>94400</v>
      </c>
      <c r="G49" s="7" t="n">
        <v>189207.84</v>
      </c>
      <c r="H49" s="17" t="n">
        <v>2.004320338983051</v>
      </c>
      <c r="I49" s="7" t="n">
        <v>189207.84</v>
      </c>
      <c r="J49" s="7" t="n">
        <v>94807.84</v>
      </c>
    </row>
    <row r="50">
      <c r="A50" s="6" t="inlineStr">
        <is>
          <t>БИ</t>
        </is>
      </c>
      <c r="B50" s="6" t="inlineStr">
        <is>
          <t>Гусейнов Ширхан Панах Оглы</t>
        </is>
      </c>
      <c r="C50" s="7" t="n">
        <v>3</v>
      </c>
      <c r="D50" s="7" t="n">
        <v>16</v>
      </c>
      <c r="E50" s="17" t="n">
        <v>5.333333333333333</v>
      </c>
      <c r="F50" s="7" t="n">
        <v>1700</v>
      </c>
      <c r="G50" s="7" t="n">
        <v>7650</v>
      </c>
      <c r="H50" s="17" t="n">
        <v>4.5</v>
      </c>
      <c r="I50" s="7" t="n">
        <v>7650</v>
      </c>
      <c r="J50" s="7" t="n">
        <v>5950</v>
      </c>
    </row>
    <row r="51">
      <c r="A51" s="6" t="inlineStr">
        <is>
          <t>БИ</t>
        </is>
      </c>
      <c r="B51" s="6" t="inlineStr">
        <is>
          <t>Хилобок Кирилл Игоревич</t>
        </is>
      </c>
      <c r="C51" s="7" t="n">
        <v>12</v>
      </c>
      <c r="D51" s="7" t="n">
        <v>63</v>
      </c>
      <c r="E51" s="17" t="n">
        <v>5.25</v>
      </c>
      <c r="F51" s="7" t="n">
        <v>11900</v>
      </c>
      <c r="G51" s="7" t="n">
        <v>60457.5</v>
      </c>
      <c r="H51" s="17" t="n">
        <v>5.08046218487395</v>
      </c>
      <c r="I51" s="7" t="n">
        <v>60457.5</v>
      </c>
      <c r="J51" s="7" t="n">
        <v>48557.5</v>
      </c>
    </row>
    <row r="55">
      <c r="A55" s="16" t="inlineStr">
        <is>
          <t>Дорожная карта по дням</t>
        </is>
      </c>
    </row>
    <row r="56">
      <c r="A56" s="13" t="inlineStr">
        <is>
          <t>День</t>
        </is>
      </c>
      <c r="B56" s="13" t="inlineStr">
        <is>
          <t>Дата</t>
        </is>
      </c>
      <c r="C56" s="13" t="inlineStr">
        <is>
          <t>План ₽ накоп.</t>
        </is>
      </c>
      <c r="D56" s="13" t="inlineStr">
        <is>
          <t>Факт ₽ день</t>
        </is>
      </c>
      <c r="E56" s="13" t="inlineStr">
        <is>
          <t>Факт ₽ накоп.</t>
        </is>
      </c>
      <c r="F56" s="13" t="inlineStr">
        <is>
          <t>% ₽</t>
        </is>
      </c>
      <c r="G56" s="13" t="inlineStr">
        <is>
          <t>План трен. накоп.</t>
        </is>
      </c>
      <c r="H56" s="13" t="inlineStr">
        <is>
          <t>Факт трен. день</t>
        </is>
      </c>
      <c r="I56" s="13" t="inlineStr">
        <is>
          <t>Факт трен. накоп.</t>
        </is>
      </c>
      <c r="J56" s="13" t="inlineStr">
        <is>
          <t>% трен.</t>
        </is>
      </c>
    </row>
    <row r="57">
      <c r="A57" s="6" t="n">
        <v>1</v>
      </c>
      <c r="B57" s="6" t="inlineStr">
        <is>
          <t>01.01.2026</t>
        </is>
      </c>
      <c r="C57" s="7" t="n">
        <v>44964.51612903226</v>
      </c>
      <c r="D57" s="7" t="n">
        <v>0</v>
      </c>
      <c r="E57" s="7" t="n">
        <v>0</v>
      </c>
      <c r="F57" s="17" t="n">
        <v>0</v>
      </c>
      <c r="G57" s="7" t="n">
        <v>30.58064516129032</v>
      </c>
      <c r="H57" s="7" t="n">
        <v>0</v>
      </c>
      <c r="I57" s="7" t="n">
        <v>0</v>
      </c>
      <c r="J57" s="17" t="n">
        <v>0</v>
      </c>
    </row>
    <row r="58">
      <c r="A58" s="6" t="n">
        <v>2</v>
      </c>
      <c r="B58" s="6" t="inlineStr">
        <is>
          <t>02.01.2026</t>
        </is>
      </c>
      <c r="C58" s="7" t="n">
        <v>89929.03225806452</v>
      </c>
      <c r="D58" s="7" t="n">
        <v>24958.84</v>
      </c>
      <c r="E58" s="7" t="n">
        <v>24958.84</v>
      </c>
      <c r="F58" s="17" t="n">
        <v>0.2775392926321831</v>
      </c>
      <c r="G58" s="7" t="n">
        <v>61.16129032258065</v>
      </c>
      <c r="H58" s="7" t="n">
        <v>14</v>
      </c>
      <c r="I58" s="7" t="n">
        <v>14</v>
      </c>
      <c r="J58" s="17" t="n">
        <v>0.2289029535864979</v>
      </c>
    </row>
    <row r="59">
      <c r="A59" s="6" t="n">
        <v>3</v>
      </c>
      <c r="B59" s="6" t="inlineStr">
        <is>
          <t>03.01.2026</t>
        </is>
      </c>
      <c r="C59" s="7" t="n">
        <v>134893.5483870968</v>
      </c>
      <c r="D59" s="7" t="n">
        <v>21007</v>
      </c>
      <c r="E59" s="7" t="n">
        <v>45965.84</v>
      </c>
      <c r="F59" s="17" t="n">
        <v>0.3407564005069708</v>
      </c>
      <c r="G59" s="7" t="n">
        <v>91.74193548387096</v>
      </c>
      <c r="H59" s="7" t="n">
        <v>15</v>
      </c>
      <c r="I59" s="7" t="n">
        <v>29</v>
      </c>
      <c r="J59" s="17" t="n">
        <v>0.3161040787623066</v>
      </c>
    </row>
    <row r="60">
      <c r="A60" s="6" t="n">
        <v>4</v>
      </c>
      <c r="B60" s="6" t="inlineStr">
        <is>
          <t>04.01.2026</t>
        </is>
      </c>
      <c r="C60" s="7" t="n">
        <v>179858.064516129</v>
      </c>
      <c r="D60" s="7" t="n">
        <v>31776.12</v>
      </c>
      <c r="E60" s="7" t="n">
        <v>77741.95999999999</v>
      </c>
      <c r="F60" s="17" t="n">
        <v>0.4322406126694884</v>
      </c>
      <c r="G60" s="7" t="n">
        <v>122.3225806451613</v>
      </c>
      <c r="H60" s="7" t="n">
        <v>22</v>
      </c>
      <c r="I60" s="7" t="n">
        <v>51</v>
      </c>
      <c r="J60" s="17" t="n">
        <v>0.4169303797468354</v>
      </c>
    </row>
    <row r="61">
      <c r="A61" s="6" t="n">
        <v>5</v>
      </c>
      <c r="B61" s="6" t="inlineStr">
        <is>
          <t>05.01.2026</t>
        </is>
      </c>
      <c r="C61" s="7" t="n">
        <v>224822.5806451613</v>
      </c>
      <c r="D61" s="7" t="n">
        <v>39856.92</v>
      </c>
      <c r="E61" s="7" t="n">
        <v>117598.88</v>
      </c>
      <c r="F61" s="17" t="n">
        <v>0.5230741487911614</v>
      </c>
      <c r="G61" s="7" t="n">
        <v>152.9032258064516</v>
      </c>
      <c r="H61" s="7" t="n">
        <v>24</v>
      </c>
      <c r="I61" s="7" t="n">
        <v>75</v>
      </c>
      <c r="J61" s="17" t="n">
        <v>0.4905063291139241</v>
      </c>
    </row>
    <row r="62">
      <c r="A62" s="6" t="n">
        <v>6</v>
      </c>
      <c r="B62" s="6" t="inlineStr">
        <is>
          <t>06.01.2026</t>
        </is>
      </c>
      <c r="C62" s="7" t="n">
        <v>269787.0967741936</v>
      </c>
      <c r="D62" s="7" t="n">
        <v>42453.71</v>
      </c>
      <c r="E62" s="7" t="n">
        <v>160052.59</v>
      </c>
      <c r="F62" s="17" t="n">
        <v>0.5932551701461127</v>
      </c>
      <c r="G62" s="7" t="n">
        <v>183.4838709677419</v>
      </c>
      <c r="H62" s="7" t="n">
        <v>24</v>
      </c>
      <c r="I62" s="7" t="n">
        <v>99</v>
      </c>
      <c r="J62" s="17" t="n">
        <v>0.5395569620253164</v>
      </c>
    </row>
    <row r="63">
      <c r="A63" s="6" t="n">
        <v>7</v>
      </c>
      <c r="B63" s="6" t="inlineStr">
        <is>
          <t>07.01.2026</t>
        </is>
      </c>
      <c r="C63" s="7" t="n">
        <v>314751.6129032258</v>
      </c>
      <c r="D63" s="7" t="n">
        <v>26025.59</v>
      </c>
      <c r="E63" s="7" t="n">
        <v>186078.18</v>
      </c>
      <c r="F63" s="17" t="n">
        <v>0.5911905527143779</v>
      </c>
      <c r="G63" s="7" t="n">
        <v>214.0645161290323</v>
      </c>
      <c r="H63" s="7" t="n">
        <v>16</v>
      </c>
      <c r="I63" s="7" t="n">
        <v>115</v>
      </c>
      <c r="J63" s="17" t="n">
        <v>0.5372212176009644</v>
      </c>
    </row>
    <row r="64">
      <c r="A64" s="6" t="n">
        <v>8</v>
      </c>
      <c r="B64" s="6" t="inlineStr">
        <is>
          <t>08.01.2026</t>
        </is>
      </c>
      <c r="C64" s="7" t="n">
        <v>359716.1290322581</v>
      </c>
      <c r="D64" s="7" t="n">
        <v>34875.33</v>
      </c>
      <c r="E64" s="7" t="n">
        <v>220953.51</v>
      </c>
      <c r="F64" s="17" t="n">
        <v>0.6142441001865271</v>
      </c>
      <c r="G64" s="7" t="n">
        <v>244.6451612903226</v>
      </c>
      <c r="H64" s="7" t="n">
        <v>28</v>
      </c>
      <c r="I64" s="7" t="n">
        <v>143</v>
      </c>
      <c r="J64" s="17" t="n">
        <v>0.5845200421940928</v>
      </c>
    </row>
    <row r="65">
      <c r="A65" s="6" t="n">
        <v>9</v>
      </c>
      <c r="B65" s="6" t="inlineStr">
        <is>
          <t>09.01.2026</t>
        </is>
      </c>
      <c r="C65" s="7" t="n">
        <v>404680.6451612903</v>
      </c>
      <c r="D65" s="7" t="n">
        <v>58740.73</v>
      </c>
      <c r="E65" s="7" t="n">
        <v>279694.24</v>
      </c>
      <c r="F65" s="17" t="n">
        <v>0.691148053024687</v>
      </c>
      <c r="G65" s="7" t="n">
        <v>275.2258064516129</v>
      </c>
      <c r="H65" s="7" t="n">
        <v>39</v>
      </c>
      <c r="I65" s="7" t="n">
        <v>182</v>
      </c>
      <c r="J65" s="17" t="n">
        <v>0.6612751992498828</v>
      </c>
    </row>
    <row r="66">
      <c r="A66" s="6" t="n">
        <v>10</v>
      </c>
      <c r="B66" s="6" t="inlineStr">
        <is>
          <t>10.01.2026</t>
        </is>
      </c>
      <c r="C66" s="7" t="n">
        <v>449645.1612903226</v>
      </c>
      <c r="D66" s="7" t="n">
        <v>27911.75</v>
      </c>
      <c r="E66" s="7" t="n">
        <v>307605.99</v>
      </c>
      <c r="F66" s="17" t="n">
        <v>0.6841083069086734</v>
      </c>
      <c r="G66" s="7" t="n">
        <v>305.8064516129032</v>
      </c>
      <c r="H66" s="7" t="n">
        <v>23</v>
      </c>
      <c r="I66" s="7" t="n">
        <v>205</v>
      </c>
      <c r="J66" s="17" t="n">
        <v>0.6703586497890295</v>
      </c>
    </row>
    <row r="67">
      <c r="A67" s="6" t="n">
        <v>11</v>
      </c>
      <c r="B67" s="6" t="inlineStr">
        <is>
          <t>11.01.2026</t>
        </is>
      </c>
      <c r="C67" s="7" t="n">
        <v>494609.6774193548</v>
      </c>
      <c r="D67" s="7" t="n">
        <v>24874</v>
      </c>
      <c r="E67" s="7" t="n">
        <v>332479.99</v>
      </c>
      <c r="F67" s="17" t="n">
        <v>0.6722068030183461</v>
      </c>
      <c r="G67" s="7" t="n">
        <v>336.3870967741935</v>
      </c>
      <c r="H67" s="7" t="n">
        <v>16</v>
      </c>
      <c r="I67" s="7" t="n">
        <v>221</v>
      </c>
      <c r="J67" s="17" t="n">
        <v>0.6569812044495589</v>
      </c>
    </row>
    <row r="68">
      <c r="A68" s="6" t="n">
        <v>12</v>
      </c>
      <c r="B68" s="6" t="inlineStr">
        <is>
          <t>12.01.2026</t>
        </is>
      </c>
      <c r="C68" s="7" t="n">
        <v>539574.1935483871</v>
      </c>
      <c r="D68" s="7" t="n">
        <v>96626.03999999999</v>
      </c>
      <c r="E68" s="7" t="n">
        <v>429106.03</v>
      </c>
      <c r="F68" s="17" t="n">
        <v>0.7952678892555658</v>
      </c>
      <c r="G68" s="7" t="n">
        <v>366.9677419354838</v>
      </c>
      <c r="H68" s="7" t="n">
        <v>69</v>
      </c>
      <c r="I68" s="7" t="n">
        <v>290</v>
      </c>
      <c r="J68" s="17" t="n">
        <v>0.7902601969057665</v>
      </c>
    </row>
    <row r="69">
      <c r="A69" s="6" t="n">
        <v>13</v>
      </c>
      <c r="B69" s="6" t="inlineStr">
        <is>
          <t>13.01.2026</t>
        </is>
      </c>
      <c r="C69" s="7" t="n">
        <v>584538.7096774194</v>
      </c>
      <c r="D69" s="7" t="n">
        <v>71171.32000000001</v>
      </c>
      <c r="E69" s="7" t="n">
        <v>500277.35</v>
      </c>
      <c r="F69" s="17" t="n">
        <v>0.8558498209230326</v>
      </c>
      <c r="G69" s="7" t="n">
        <v>397.5483870967742</v>
      </c>
      <c r="H69" s="7" t="n">
        <v>46</v>
      </c>
      <c r="I69" s="7" t="n">
        <v>336</v>
      </c>
      <c r="J69" s="17" t="n">
        <v>0.8451801363193768</v>
      </c>
    </row>
    <row r="70">
      <c r="A70" s="6" t="n">
        <v>14</v>
      </c>
      <c r="B70" s="6" t="inlineStr">
        <is>
          <t>14.01.2026</t>
        </is>
      </c>
      <c r="C70" s="7" t="n">
        <v>629503.2258064516</v>
      </c>
      <c r="D70" s="7" t="n">
        <v>80225.08</v>
      </c>
      <c r="E70" s="7" t="n">
        <v>580502.4299999999</v>
      </c>
      <c r="F70" s="17" t="n">
        <v>0.9221595794943271</v>
      </c>
      <c r="G70" s="7" t="n">
        <v>428.1290322580645</v>
      </c>
      <c r="H70" s="7" t="n">
        <v>62</v>
      </c>
      <c r="I70" s="7" t="n">
        <v>398</v>
      </c>
      <c r="J70" s="17" t="n">
        <v>0.9296262808921036</v>
      </c>
    </row>
    <row r="71">
      <c r="A71" s="6" t="n">
        <v>15</v>
      </c>
      <c r="B71" s="6" t="inlineStr">
        <is>
          <t>15.01.2026</t>
        </is>
      </c>
      <c r="C71" s="7" t="n">
        <v>674467.7419354839</v>
      </c>
      <c r="D71" s="7" t="n">
        <v>66393.08</v>
      </c>
      <c r="E71" s="7" t="n">
        <v>646895.5099999999</v>
      </c>
      <c r="F71" s="17" t="n">
        <v>0.959120013869957</v>
      </c>
      <c r="G71" s="7" t="n">
        <v>458.7096774193548</v>
      </c>
      <c r="H71" s="7" t="n">
        <v>51</v>
      </c>
      <c r="I71" s="7" t="n">
        <v>449</v>
      </c>
      <c r="J71" s="17" t="n">
        <v>0.9788326300984529</v>
      </c>
    </row>
    <row r="72">
      <c r="A72" s="6" t="n">
        <v>16</v>
      </c>
      <c r="B72" s="6" t="inlineStr">
        <is>
          <t>16.01.2026</t>
        </is>
      </c>
      <c r="C72" s="7" t="n">
        <v>719432.2580645161</v>
      </c>
      <c r="D72" s="7" t="n">
        <v>99179.92</v>
      </c>
      <c r="E72" s="7" t="n">
        <v>746075.4299999999</v>
      </c>
      <c r="F72" s="17" t="n">
        <v>1.037033607593802</v>
      </c>
      <c r="G72" s="7" t="n">
        <v>489.2903225806452</v>
      </c>
      <c r="H72" s="7" t="n">
        <v>77</v>
      </c>
      <c r="I72" s="7" t="n">
        <v>526</v>
      </c>
      <c r="J72" s="17" t="n">
        <v>1.075026371308017</v>
      </c>
    </row>
    <row r="73">
      <c r="A73" s="6" t="n">
        <v>17</v>
      </c>
      <c r="B73" s="6" t="inlineStr">
        <is>
          <t>17.01.2026</t>
        </is>
      </c>
      <c r="C73" s="7" t="n">
        <v>764396.7741935484</v>
      </c>
      <c r="D73" s="7" t="n">
        <v>41250</v>
      </c>
      <c r="E73" s="7" t="n">
        <v>787325.4299999999</v>
      </c>
      <c r="F73" s="17" t="n">
        <v>1.029995751657432</v>
      </c>
      <c r="G73" s="7" t="n">
        <v>519.8709677419355</v>
      </c>
      <c r="H73" s="7" t="n">
        <v>38</v>
      </c>
      <c r="I73" s="7" t="n">
        <v>564</v>
      </c>
      <c r="J73" s="17" t="n">
        <v>1.084884586746091</v>
      </c>
    </row>
    <row r="74">
      <c r="A74" s="6" t="n">
        <v>18</v>
      </c>
      <c r="B74" s="6" t="inlineStr">
        <is>
          <t>18.01.2026</t>
        </is>
      </c>
      <c r="C74" s="7" t="n">
        <v>809361.2903225806</v>
      </c>
      <c r="D74" s="7" t="n">
        <v>38551.83</v>
      </c>
      <c r="E74" s="7" t="n">
        <v>825877.2599999999</v>
      </c>
      <c r="F74" s="17" t="n">
        <v>1.020406176913695</v>
      </c>
      <c r="G74" s="7" t="n">
        <v>550.4516129032259</v>
      </c>
      <c r="H74" s="7" t="n">
        <v>33</v>
      </c>
      <c r="I74" s="7" t="n">
        <v>597</v>
      </c>
      <c r="J74" s="17" t="n">
        <v>1.084563994374121</v>
      </c>
    </row>
    <row r="75">
      <c r="A75" s="6" t="n">
        <v>19</v>
      </c>
      <c r="B75" s="6" t="inlineStr">
        <is>
          <t>19.01.2026</t>
        </is>
      </c>
      <c r="C75" s="7" t="n">
        <v>854325.8064516129</v>
      </c>
      <c r="D75" s="7" t="n">
        <v>90823.23000000001</v>
      </c>
      <c r="E75" s="7" t="n">
        <v>916700.4899999999</v>
      </c>
      <c r="F75" s="17" t="n">
        <v>1.073010417193712</v>
      </c>
      <c r="G75" s="7" t="n">
        <v>581.0322580645161</v>
      </c>
      <c r="H75" s="7" t="n">
        <v>65</v>
      </c>
      <c r="I75" s="7" t="n">
        <v>662</v>
      </c>
      <c r="J75" s="17" t="n">
        <v>1.139351543415501</v>
      </c>
    </row>
    <row r="76">
      <c r="A76" s="6" t="n">
        <v>20</v>
      </c>
      <c r="B76" s="6" t="inlineStr">
        <is>
          <t>20.01.2026</t>
        </is>
      </c>
      <c r="C76" s="7" t="n">
        <v>899290.3225806452</v>
      </c>
      <c r="D76" s="7" t="n">
        <v>97588.15999999999</v>
      </c>
      <c r="E76" s="7" t="n">
        <v>1014288.65</v>
      </c>
      <c r="F76" s="17" t="n">
        <v>1.127876754071311</v>
      </c>
      <c r="G76" s="7" t="n">
        <v>611.6129032258065</v>
      </c>
      <c r="H76" s="7" t="n">
        <v>73</v>
      </c>
      <c r="I76" s="7" t="n">
        <v>735</v>
      </c>
      <c r="J76" s="17" t="n">
        <v>1.201740506329114</v>
      </c>
    </row>
    <row r="77">
      <c r="A77" s="6" t="n">
        <v>21</v>
      </c>
      <c r="B77" s="6" t="inlineStr">
        <is>
          <t>21.01.2026</t>
        </is>
      </c>
      <c r="C77" s="7" t="n">
        <v>944254.8387096775</v>
      </c>
      <c r="D77" s="7" t="n">
        <v>87868.55</v>
      </c>
      <c r="E77" s="7" t="n">
        <v>1102157.2</v>
      </c>
      <c r="F77" s="17" t="n">
        <v>1.167224307270796</v>
      </c>
      <c r="G77" s="7" t="n">
        <v>642.1935483870968</v>
      </c>
      <c r="H77" s="7" t="n">
        <v>53</v>
      </c>
      <c r="I77" s="7" t="n">
        <v>788</v>
      </c>
      <c r="J77" s="17" t="n">
        <v>1.227044404259594</v>
      </c>
    </row>
    <row r="78">
      <c r="A78" s="6" t="n">
        <v>22</v>
      </c>
      <c r="B78" s="6" t="inlineStr">
        <is>
          <t>22.01.2026</t>
        </is>
      </c>
      <c r="C78" s="7" t="n">
        <v>989219.3548387097</v>
      </c>
      <c r="D78" s="7" t="n">
        <v>75505.05</v>
      </c>
      <c r="E78" s="7" t="n">
        <v>1177662.25</v>
      </c>
      <c r="F78" s="17" t="n">
        <v>1.190496571098749</v>
      </c>
      <c r="G78" s="7" t="n">
        <v>672.7741935483871</v>
      </c>
      <c r="H78" s="7" t="n">
        <v>55</v>
      </c>
      <c r="I78" s="7" t="n">
        <v>843</v>
      </c>
      <c r="J78" s="17" t="n">
        <v>1.253020713463751</v>
      </c>
    </row>
    <row r="79">
      <c r="A79" s="6" t="n">
        <v>23</v>
      </c>
      <c r="B79" s="6" t="inlineStr">
        <is>
          <t>23.01.2026</t>
        </is>
      </c>
      <c r="C79" s="7" t="n">
        <v>1034183.870967742</v>
      </c>
      <c r="D79" s="7" t="n">
        <v>111126.57</v>
      </c>
      <c r="E79" s="7" t="n">
        <v>1288788.82</v>
      </c>
      <c r="F79" s="17" t="n">
        <v>1.246189247560021</v>
      </c>
      <c r="G79" s="7" t="n">
        <v>703.3548387096774</v>
      </c>
      <c r="H79" s="7" t="n">
        <v>76</v>
      </c>
      <c r="I79" s="7" t="n">
        <v>919</v>
      </c>
      <c r="J79" s="17" t="n">
        <v>1.306595120161438</v>
      </c>
    </row>
    <row r="80">
      <c r="A80" s="6" t="n">
        <v>24</v>
      </c>
      <c r="B80" s="6" t="inlineStr">
        <is>
          <t>24.01.2026</t>
        </is>
      </c>
      <c r="C80" s="7" t="n">
        <v>1079148.387096774</v>
      </c>
      <c r="D80" s="7" t="n">
        <v>48430.83</v>
      </c>
      <c r="E80" s="7" t="n">
        <v>1337219.65</v>
      </c>
      <c r="F80" s="17" t="n">
        <v>1.239143444950618</v>
      </c>
      <c r="G80" s="7" t="n">
        <v>733.9354838709677</v>
      </c>
      <c r="H80" s="7" t="n">
        <v>37</v>
      </c>
      <c r="I80" s="7" t="n">
        <v>956</v>
      </c>
      <c r="J80" s="17" t="n">
        <v>1.302566807313643</v>
      </c>
    </row>
    <row r="81">
      <c r="A81" s="6" t="n">
        <v>25</v>
      </c>
      <c r="B81" s="6" t="inlineStr">
        <is>
          <t>25.01.2026</t>
        </is>
      </c>
      <c r="C81" s="7" t="n">
        <v>1124112.903225807</v>
      </c>
      <c r="D81" s="7" t="n">
        <v>49464.5</v>
      </c>
      <c r="E81" s="7" t="n">
        <v>1386684.15</v>
      </c>
      <c r="F81" s="17" t="n">
        <v>1.23358084941531</v>
      </c>
      <c r="G81" s="7" t="n">
        <v>764.516129032258</v>
      </c>
      <c r="H81" s="7" t="n">
        <v>32</v>
      </c>
      <c r="I81" s="7" t="n">
        <v>988</v>
      </c>
      <c r="J81" s="17" t="n">
        <v>1.292320675105485</v>
      </c>
    </row>
    <row r="82">
      <c r="A82" s="6" t="n">
        <v>26</v>
      </c>
      <c r="B82" s="6" t="inlineStr">
        <is>
          <t>26.01.2026</t>
        </is>
      </c>
      <c r="C82" s="7" t="n">
        <v>1169077.419354839</v>
      </c>
      <c r="D82" s="7" t="n">
        <v>100709.21</v>
      </c>
      <c r="E82" s="7" t="n">
        <v>1487393.36</v>
      </c>
      <c r="F82" s="17" t="n">
        <v>1.272279607299939</v>
      </c>
      <c r="G82" s="7" t="n">
        <v>795.0967741935484</v>
      </c>
      <c r="H82" s="7" t="n">
        <v>65</v>
      </c>
      <c r="I82" s="7" t="n">
        <v>1053</v>
      </c>
      <c r="J82" s="17" t="n">
        <v>1.324367088607595</v>
      </c>
    </row>
    <row r="83">
      <c r="A83" s="6" t="n">
        <v>27</v>
      </c>
      <c r="B83" s="6" t="inlineStr">
        <is>
          <t>27.01.2026</t>
        </is>
      </c>
      <c r="C83" s="7" t="n">
        <v>1214041.935483871</v>
      </c>
      <c r="D83" s="7" t="n">
        <v>98646.38</v>
      </c>
      <c r="E83" s="7" t="n">
        <v>1586039.74</v>
      </c>
      <c r="F83" s="17" t="n">
        <v>1.306412648231846</v>
      </c>
      <c r="G83" s="7" t="n">
        <v>825.6774193548387</v>
      </c>
      <c r="H83" s="7" t="n">
        <v>61</v>
      </c>
      <c r="I83" s="7" t="n">
        <v>1114</v>
      </c>
      <c r="J83" s="17" t="n">
        <v>1.349195186747929</v>
      </c>
    </row>
    <row r="84">
      <c r="A84" s="6" t="n">
        <v>28</v>
      </c>
      <c r="B84" s="6" t="inlineStr">
        <is>
          <t>28.01.2026</t>
        </is>
      </c>
      <c r="C84" s="7" t="n">
        <v>1259006.451612903</v>
      </c>
      <c r="D84" s="7" t="n">
        <v>128280.05</v>
      </c>
      <c r="E84" s="7" t="n">
        <v>1714319.79</v>
      </c>
      <c r="F84" s="17" t="n">
        <v>1.361644960439876</v>
      </c>
      <c r="G84" s="7" t="n">
        <v>856.258064516129</v>
      </c>
      <c r="H84" s="7" t="n">
        <v>79</v>
      </c>
      <c r="I84" s="7" t="n">
        <v>1193</v>
      </c>
      <c r="J84" s="17" t="n">
        <v>1.39327154912598</v>
      </c>
    </row>
    <row r="85">
      <c r="A85" s="6" t="n">
        <v>29</v>
      </c>
      <c r="B85" s="6" t="inlineStr">
        <is>
          <t>29.01.2026</t>
        </is>
      </c>
      <c r="C85" s="7" t="n">
        <v>1303970.967741936</v>
      </c>
      <c r="D85" s="7" t="n">
        <v>95320.17</v>
      </c>
      <c r="E85" s="7" t="n">
        <v>1809639.96</v>
      </c>
      <c r="F85" s="17" t="n">
        <v>1.387791603315926</v>
      </c>
      <c r="G85" s="7" t="n">
        <v>886.8387096774194</v>
      </c>
      <c r="H85" s="7" t="n">
        <v>55</v>
      </c>
      <c r="I85" s="7" t="n">
        <v>1248</v>
      </c>
      <c r="J85" s="17" t="n">
        <v>1.407245744216499</v>
      </c>
    </row>
    <row r="86">
      <c r="A86" s="6" t="n">
        <v>30</v>
      </c>
      <c r="B86" s="6" t="inlineStr">
        <is>
          <t>30.01.2026</t>
        </is>
      </c>
      <c r="C86" s="7" t="n">
        <v>1348935.483870968</v>
      </c>
      <c r="D86" s="7" t="n">
        <v>127530.15</v>
      </c>
      <c r="E86" s="7" t="n">
        <v>1937170.11</v>
      </c>
      <c r="F86" s="17" t="n">
        <v>1.436073209699405</v>
      </c>
      <c r="G86" s="7" t="n">
        <v>917.4193548387096</v>
      </c>
      <c r="H86" s="7" t="n">
        <v>85</v>
      </c>
      <c r="I86" s="7" t="n">
        <v>1333</v>
      </c>
      <c r="J86" s="17" t="n">
        <v>1.452988748241913</v>
      </c>
    </row>
    <row r="87">
      <c r="A87" s="6" t="n">
        <v>31</v>
      </c>
      <c r="B87" s="6" t="inlineStr">
        <is>
          <t>31.01.2026</t>
        </is>
      </c>
      <c r="C87" s="7" t="n">
        <v>1393900</v>
      </c>
      <c r="D87" s="7" t="n">
        <v>54526.83</v>
      </c>
      <c r="E87" s="7" t="n">
        <v>1991696.94</v>
      </c>
      <c r="F87" s="17" t="n">
        <v>1.428866446660449</v>
      </c>
      <c r="G87" s="7" t="n">
        <v>948</v>
      </c>
      <c r="H87" s="7" t="n">
        <v>49</v>
      </c>
      <c r="I87" s="7" t="n">
        <v>1382</v>
      </c>
      <c r="J87" s="17" t="n">
        <v>1.457805907172996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51">
    <cfRule type="dataBar" priority="5">
      <dataBar showValue="1">
        <cfvo type="num" val="0"/>
        <cfvo type="num" val="1"/>
        <color rgb="00B7E4C7"/>
      </dataBar>
    </cfRule>
  </conditionalFormatting>
  <conditionalFormatting sqref="H26:H51">
    <cfRule type="dataBar" priority="5">
      <dataBar showValue="1">
        <cfvo type="num" val="0"/>
        <cfvo type="num" val="1"/>
        <color rgb="00B7E4C7"/>
      </dataBar>
    </cfRule>
  </conditionalFormatting>
  <conditionalFormatting sqref="F57:F87">
    <cfRule type="dataBar" priority="7">
      <dataBar showValue="1">
        <cfvo type="num" val="0"/>
        <cfvo type="num" val="1"/>
        <color rgb="00B7E4C7"/>
      </dataBar>
    </cfRule>
  </conditionalFormatting>
  <conditionalFormatting sqref="J57:J87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2026-06-29T09:42:24Z</dcterms:created>
  <dcterms:modified xsi:type="dcterms:W3CDTF">2026-06-29T09:42:25Z</dcterms:modified>
</cp:coreProperties>
</file>